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70" yWindow="30" windowWidth="9105" windowHeight="7680" activeTab="4"/>
  </bookViews>
  <sheets>
    <sheet name="Compulsory 5, 4 &amp; 3" sheetId="1" r:id="rId1"/>
    <sheet name="National Grades" sheetId="7" r:id="rId2"/>
    <sheet name="Regional Challenge" sheetId="6" r:id="rId3"/>
    <sheet name="Regional Grade 11" sheetId="5" r:id="rId4"/>
    <sheet name="Regional Grades 10 &amp; 9" sheetId="8" r:id="rId5"/>
  </sheets>
  <definedNames>
    <definedName name="_xlnm._FilterDatabase" localSheetId="0" hidden="1">'Compulsory 5, 4 &amp; 3'!#REF!</definedName>
    <definedName name="_xlnm._FilterDatabase" localSheetId="1" hidden="1">'National Grades'!$A$5:$P$187</definedName>
    <definedName name="_xlnm._FilterDatabase" localSheetId="2" hidden="1">'Regional Challenge'!$A$4:$O$9</definedName>
    <definedName name="_xlnm._FilterDatabase" localSheetId="3" hidden="1">'Regional Grade 11'!$A$4:$Q$4</definedName>
    <definedName name="_xlnm._FilterDatabase" localSheetId="4" hidden="1">'Regional Grades 10 &amp; 9'!$A$4:$Q$86</definedName>
    <definedName name="_xlnm.Print_Area" localSheetId="0">'Compulsory 5, 4 &amp; 3'!$A$1:$Q$58</definedName>
    <definedName name="_xlnm.Print_Area" localSheetId="1">'National Grades'!$A$1:$P$82</definedName>
    <definedName name="_xlnm.Print_Area" localSheetId="2">'Regional Challenge'!$A$1:$M$9</definedName>
    <definedName name="_xlnm.Print_Area" localSheetId="3">'Regional Grade 11'!$A$1:$N$35</definedName>
    <definedName name="_xlnm.Print_Area" localSheetId="4">'Regional Grades 10 &amp; 9'!$A$1:$N$32</definedName>
  </definedNames>
  <calcPr calcId="125725"/>
</workbook>
</file>

<file path=xl/calcChain.xml><?xml version="1.0" encoding="utf-8"?>
<calcChain xmlns="http://schemas.openxmlformats.org/spreadsheetml/2006/main">
  <c r="L18" i="5"/>
  <c r="N18" s="1"/>
  <c r="K18"/>
  <c r="I18"/>
  <c r="G18"/>
  <c r="E18"/>
  <c r="L15" i="8"/>
  <c r="N15" s="1"/>
  <c r="K15"/>
  <c r="I15"/>
  <c r="G15"/>
  <c r="E15"/>
  <c r="Q34" i="1"/>
  <c r="N34"/>
  <c r="N18"/>
  <c r="Q18" s="1"/>
  <c r="N15"/>
  <c r="N16"/>
  <c r="N14"/>
  <c r="N12"/>
  <c r="N9"/>
  <c r="N7"/>
  <c r="N6"/>
  <c r="N8"/>
  <c r="N13"/>
  <c r="N11"/>
  <c r="N10"/>
  <c r="N23"/>
  <c r="N24"/>
  <c r="N22"/>
  <c r="N25"/>
  <c r="N27"/>
  <c r="N26"/>
  <c r="N28"/>
  <c r="N29"/>
  <c r="N31"/>
  <c r="N32"/>
  <c r="N30"/>
  <c r="N41"/>
  <c r="N39"/>
  <c r="N53"/>
  <c r="N46"/>
  <c r="N50"/>
  <c r="N44"/>
  <c r="N51"/>
  <c r="N38"/>
  <c r="N54"/>
  <c r="N45"/>
  <c r="N58"/>
  <c r="N55"/>
  <c r="N52"/>
  <c r="N49"/>
  <c r="N57"/>
  <c r="N40"/>
  <c r="N43"/>
  <c r="N48"/>
  <c r="N56"/>
  <c r="N47"/>
  <c r="N42"/>
  <c r="K54" i="7"/>
  <c r="K57"/>
  <c r="K61"/>
  <c r="O33" l="1"/>
  <c r="O18"/>
  <c r="O19"/>
  <c r="O25"/>
  <c r="L33"/>
  <c r="P33" s="1"/>
  <c r="L18"/>
  <c r="P18" s="1"/>
  <c r="L19"/>
  <c r="P19" s="1"/>
  <c r="L25"/>
  <c r="P25" s="1"/>
  <c r="L10"/>
  <c r="P10" s="1"/>
  <c r="K33"/>
  <c r="K18"/>
  <c r="K19"/>
  <c r="K25"/>
  <c r="K10"/>
  <c r="I33"/>
  <c r="I18"/>
  <c r="I19"/>
  <c r="I25"/>
  <c r="I10"/>
  <c r="I20"/>
  <c r="I29"/>
  <c r="G33"/>
  <c r="G18"/>
  <c r="G19"/>
  <c r="G25"/>
  <c r="G10"/>
  <c r="E33"/>
  <c r="E18"/>
  <c r="E19"/>
  <c r="E25"/>
  <c r="E10"/>
  <c r="E20"/>
  <c r="Q24" i="1"/>
  <c r="Q22"/>
  <c r="Q25"/>
  <c r="Q27"/>
  <c r="Q26"/>
  <c r="Q28"/>
  <c r="Q29"/>
  <c r="Q31"/>
  <c r="Q32"/>
  <c r="Q30"/>
  <c r="Q23"/>
  <c r="Q16"/>
  <c r="Q14"/>
  <c r="Q12"/>
  <c r="Q9"/>
  <c r="Q7"/>
  <c r="Q6"/>
  <c r="Q8"/>
  <c r="Q13"/>
  <c r="Q11"/>
  <c r="Q10"/>
  <c r="E45"/>
  <c r="E58"/>
  <c r="E55"/>
  <c r="E52"/>
  <c r="E49"/>
  <c r="E57"/>
  <c r="E40"/>
  <c r="E43"/>
  <c r="E48"/>
  <c r="E56"/>
  <c r="E47"/>
  <c r="E9"/>
  <c r="E7"/>
  <c r="E6"/>
  <c r="E8"/>
  <c r="E13"/>
  <c r="E11"/>
  <c r="E10"/>
  <c r="G55"/>
  <c r="I55"/>
  <c r="K55"/>
  <c r="M55"/>
  <c r="O55"/>
  <c r="P55"/>
  <c r="Q55"/>
  <c r="G52"/>
  <c r="I52"/>
  <c r="K52"/>
  <c r="M52"/>
  <c r="O52"/>
  <c r="P52"/>
  <c r="Q52"/>
  <c r="G49"/>
  <c r="I49"/>
  <c r="K49"/>
  <c r="M49"/>
  <c r="O49"/>
  <c r="P49"/>
  <c r="Q49"/>
  <c r="G57"/>
  <c r="I57"/>
  <c r="K57"/>
  <c r="M57"/>
  <c r="O57"/>
  <c r="P57"/>
  <c r="Q57"/>
  <c r="G40"/>
  <c r="I40"/>
  <c r="K40"/>
  <c r="M40"/>
  <c r="O40"/>
  <c r="P40"/>
  <c r="Q40"/>
  <c r="G43"/>
  <c r="I43"/>
  <c r="K43"/>
  <c r="M43"/>
  <c r="O43"/>
  <c r="P43"/>
  <c r="Q43"/>
  <c r="G48"/>
  <c r="I48"/>
  <c r="K48"/>
  <c r="M48"/>
  <c r="O48"/>
  <c r="P48"/>
  <c r="Q48"/>
  <c r="G56"/>
  <c r="I56"/>
  <c r="K56"/>
  <c r="M56"/>
  <c r="O56"/>
  <c r="P56"/>
  <c r="Q56"/>
  <c r="E42"/>
  <c r="G42"/>
  <c r="I42"/>
  <c r="K42"/>
  <c r="M42"/>
  <c r="O42"/>
  <c r="P42"/>
  <c r="Q42"/>
  <c r="E41"/>
  <c r="G41"/>
  <c r="I41"/>
  <c r="K41"/>
  <c r="M41"/>
  <c r="O41"/>
  <c r="P41"/>
  <c r="Q41"/>
  <c r="E39"/>
  <c r="G39"/>
  <c r="I39"/>
  <c r="K39"/>
  <c r="M39"/>
  <c r="O39"/>
  <c r="P39"/>
  <c r="Q39"/>
  <c r="O11"/>
  <c r="G7"/>
  <c r="I7"/>
  <c r="K7"/>
  <c r="M7"/>
  <c r="O7"/>
  <c r="G6"/>
  <c r="I6"/>
  <c r="K6"/>
  <c r="M6"/>
  <c r="O6"/>
  <c r="G8"/>
  <c r="I8"/>
  <c r="K8"/>
  <c r="M8"/>
  <c r="O8"/>
  <c r="G13"/>
  <c r="I13"/>
  <c r="K13"/>
  <c r="M13"/>
  <c r="O13"/>
  <c r="G11"/>
  <c r="I11"/>
  <c r="K11"/>
  <c r="M11"/>
  <c r="G10"/>
  <c r="I10"/>
  <c r="K10"/>
  <c r="M10"/>
  <c r="O10"/>
  <c r="E58" i="7"/>
  <c r="G58"/>
  <c r="I58"/>
  <c r="K58"/>
  <c r="L58"/>
  <c r="P58" s="1"/>
  <c r="O58"/>
  <c r="E50"/>
  <c r="G50"/>
  <c r="I50"/>
  <c r="K50"/>
  <c r="L50"/>
  <c r="P50" s="1"/>
  <c r="O50"/>
  <c r="E7" i="6"/>
  <c r="G7"/>
  <c r="I7"/>
  <c r="K7"/>
  <c r="L7"/>
  <c r="E8"/>
  <c r="G8"/>
  <c r="I8"/>
  <c r="K8"/>
  <c r="L8"/>
  <c r="E5"/>
  <c r="G5"/>
  <c r="I5"/>
  <c r="K5"/>
  <c r="L5"/>
  <c r="E14" i="8"/>
  <c r="G14"/>
  <c r="I14"/>
  <c r="K14"/>
  <c r="L14"/>
  <c r="N14" s="1"/>
  <c r="E9"/>
  <c r="G9"/>
  <c r="I9"/>
  <c r="K9"/>
  <c r="L9"/>
  <c r="N9" s="1"/>
  <c r="E8"/>
  <c r="G8"/>
  <c r="I8"/>
  <c r="K8"/>
  <c r="L8"/>
  <c r="E12"/>
  <c r="G12"/>
  <c r="I12"/>
  <c r="K12"/>
  <c r="L12"/>
  <c r="N12" s="1"/>
  <c r="E5"/>
  <c r="G5"/>
  <c r="I5"/>
  <c r="K5"/>
  <c r="L5"/>
  <c r="E83" i="7"/>
  <c r="G83"/>
  <c r="I83"/>
  <c r="K83"/>
  <c r="L83"/>
  <c r="P83" s="1"/>
  <c r="O83"/>
  <c r="E82"/>
  <c r="G82"/>
  <c r="I82"/>
  <c r="K82"/>
  <c r="L82"/>
  <c r="P82" s="1"/>
  <c r="O82"/>
  <c r="E77"/>
  <c r="G77"/>
  <c r="I77"/>
  <c r="K77"/>
  <c r="L77"/>
  <c r="P77" s="1"/>
  <c r="O77"/>
  <c r="E81"/>
  <c r="G81"/>
  <c r="I81"/>
  <c r="K81"/>
  <c r="L81"/>
  <c r="P81" s="1"/>
  <c r="O81"/>
  <c r="E80"/>
  <c r="G80"/>
  <c r="I80"/>
  <c r="K80"/>
  <c r="L80"/>
  <c r="P80" s="1"/>
  <c r="O80"/>
  <c r="E51"/>
  <c r="G51"/>
  <c r="I51"/>
  <c r="K51"/>
  <c r="L51"/>
  <c r="P51" s="1"/>
  <c r="O51"/>
  <c r="E62"/>
  <c r="G62"/>
  <c r="I62"/>
  <c r="K62"/>
  <c r="L62"/>
  <c r="P62" s="1"/>
  <c r="O62"/>
  <c r="E55"/>
  <c r="G55"/>
  <c r="I55"/>
  <c r="K55"/>
  <c r="L55"/>
  <c r="P55" s="1"/>
  <c r="O55"/>
  <c r="E49"/>
  <c r="G49"/>
  <c r="I49"/>
  <c r="K49"/>
  <c r="L49"/>
  <c r="P49" s="1"/>
  <c r="O49"/>
  <c r="E45"/>
  <c r="G45"/>
  <c r="I45"/>
  <c r="K45"/>
  <c r="L45"/>
  <c r="P45" s="1"/>
  <c r="O45"/>
  <c r="E46"/>
  <c r="G46"/>
  <c r="I46"/>
  <c r="K46"/>
  <c r="L46"/>
  <c r="P46" s="1"/>
  <c r="O46"/>
  <c r="E60"/>
  <c r="G60"/>
  <c r="I60"/>
  <c r="K60"/>
  <c r="L60"/>
  <c r="P60" s="1"/>
  <c r="O60"/>
  <c r="E59"/>
  <c r="G59"/>
  <c r="I59"/>
  <c r="K59"/>
  <c r="L59"/>
  <c r="P59" s="1"/>
  <c r="O59"/>
  <c r="E56"/>
  <c r="G56"/>
  <c r="I56"/>
  <c r="K56"/>
  <c r="L56"/>
  <c r="P56" s="1"/>
  <c r="O56"/>
  <c r="E43"/>
  <c r="G43"/>
  <c r="I43"/>
  <c r="K43"/>
  <c r="L43"/>
  <c r="P43" s="1"/>
  <c r="O43"/>
  <c r="E53"/>
  <c r="G53"/>
  <c r="I53"/>
  <c r="K53"/>
  <c r="L53"/>
  <c r="P53" s="1"/>
  <c r="O53"/>
  <c r="E48"/>
  <c r="G48"/>
  <c r="I48"/>
  <c r="K48"/>
  <c r="L48"/>
  <c r="P48" s="1"/>
  <c r="O48"/>
  <c r="E47"/>
  <c r="G47"/>
  <c r="I47"/>
  <c r="K47"/>
  <c r="L47"/>
  <c r="P47" s="1"/>
  <c r="O47"/>
  <c r="O10"/>
  <c r="G20"/>
  <c r="K20"/>
  <c r="L20"/>
  <c r="P20" s="1"/>
  <c r="O20"/>
  <c r="E29"/>
  <c r="G29"/>
  <c r="K29"/>
  <c r="L29"/>
  <c r="P29" s="1"/>
  <c r="O29"/>
  <c r="E28"/>
  <c r="G28"/>
  <c r="I28"/>
  <c r="K28"/>
  <c r="L28"/>
  <c r="P28" s="1"/>
  <c r="O28"/>
  <c r="E31"/>
  <c r="G31"/>
  <c r="I31"/>
  <c r="K31"/>
  <c r="L31"/>
  <c r="P31" s="1"/>
  <c r="O31"/>
  <c r="E32"/>
  <c r="G32"/>
  <c r="I32"/>
  <c r="K32"/>
  <c r="L32"/>
  <c r="P32" s="1"/>
  <c r="O32"/>
  <c r="E30"/>
  <c r="G30"/>
  <c r="I30"/>
  <c r="K30"/>
  <c r="L30"/>
  <c r="P30" s="1"/>
  <c r="O30"/>
  <c r="E34"/>
  <c r="G34"/>
  <c r="I34"/>
  <c r="K34"/>
  <c r="L34"/>
  <c r="P34" s="1"/>
  <c r="O34"/>
  <c r="E14"/>
  <c r="G14"/>
  <c r="I14"/>
  <c r="K14"/>
  <c r="L14"/>
  <c r="P14" s="1"/>
  <c r="O14"/>
  <c r="N5" i="8" l="1"/>
  <c r="N8"/>
  <c r="E78" i="7"/>
  <c r="G78"/>
  <c r="I78"/>
  <c r="K78"/>
  <c r="L78"/>
  <c r="P78" s="1"/>
  <c r="O78"/>
  <c r="E73"/>
  <c r="G73"/>
  <c r="I73"/>
  <c r="K73"/>
  <c r="L73"/>
  <c r="P73" s="1"/>
  <c r="O73"/>
  <c r="E30" i="1"/>
  <c r="G30"/>
  <c r="I30"/>
  <c r="K30"/>
  <c r="M30"/>
  <c r="E29"/>
  <c r="G29"/>
  <c r="I29"/>
  <c r="K29"/>
  <c r="M29"/>
  <c r="E31"/>
  <c r="G31"/>
  <c r="I31"/>
  <c r="K31"/>
  <c r="M31"/>
  <c r="E27"/>
  <c r="G27"/>
  <c r="I27"/>
  <c r="K27"/>
  <c r="M27"/>
  <c r="E22"/>
  <c r="G22"/>
  <c r="I22"/>
  <c r="K22"/>
  <c r="M22"/>
  <c r="E46"/>
  <c r="G46"/>
  <c r="Q46"/>
  <c r="P46"/>
  <c r="E38"/>
  <c r="G38"/>
  <c r="P38"/>
  <c r="E50"/>
  <c r="G50"/>
  <c r="Q50"/>
  <c r="P50"/>
  <c r="E51"/>
  <c r="G51"/>
  <c r="Q51"/>
  <c r="P51"/>
  <c r="R118" i="7"/>
  <c r="R119"/>
  <c r="R120"/>
  <c r="R121"/>
  <c r="R122"/>
  <c r="R123"/>
  <c r="R124"/>
  <c r="R125"/>
  <c r="E35" i="5"/>
  <c r="G35"/>
  <c r="I35"/>
  <c r="K35"/>
  <c r="L35"/>
  <c r="N35" s="1"/>
  <c r="E26"/>
  <c r="G26"/>
  <c r="I26"/>
  <c r="K26"/>
  <c r="L26"/>
  <c r="N26" s="1"/>
  <c r="E28"/>
  <c r="G28"/>
  <c r="I28"/>
  <c r="K28"/>
  <c r="L28"/>
  <c r="E19"/>
  <c r="G19"/>
  <c r="I19"/>
  <c r="K19"/>
  <c r="L19"/>
  <c r="N19" s="1"/>
  <c r="E79" i="7"/>
  <c r="G79"/>
  <c r="I79"/>
  <c r="K79"/>
  <c r="L79"/>
  <c r="P79" s="1"/>
  <c r="O79"/>
  <c r="E35"/>
  <c r="G35"/>
  <c r="I35"/>
  <c r="K35"/>
  <c r="L35"/>
  <c r="O35"/>
  <c r="E21"/>
  <c r="G21"/>
  <c r="I21"/>
  <c r="K21"/>
  <c r="L21"/>
  <c r="O21"/>
  <c r="E7"/>
  <c r="G7"/>
  <c r="I7"/>
  <c r="K7"/>
  <c r="L7"/>
  <c r="O7"/>
  <c r="E11"/>
  <c r="G11"/>
  <c r="I11"/>
  <c r="K11"/>
  <c r="L11"/>
  <c r="O11"/>
  <c r="E16"/>
  <c r="G16"/>
  <c r="I16"/>
  <c r="K16"/>
  <c r="L16"/>
  <c r="O16"/>
  <c r="E8"/>
  <c r="G8"/>
  <c r="I8"/>
  <c r="K8"/>
  <c r="L8"/>
  <c r="O8"/>
  <c r="E39"/>
  <c r="E6"/>
  <c r="E36"/>
  <c r="E26"/>
  <c r="E12"/>
  <c r="E13"/>
  <c r="E24"/>
  <c r="E17"/>
  <c r="E22"/>
  <c r="E9"/>
  <c r="E27"/>
  <c r="E38"/>
  <c r="E37"/>
  <c r="E15"/>
  <c r="E23"/>
  <c r="E61"/>
  <c r="E54"/>
  <c r="E57"/>
  <c r="E52"/>
  <c r="E63"/>
  <c r="E44"/>
  <c r="E64"/>
  <c r="E68"/>
  <c r="E71"/>
  <c r="E70"/>
  <c r="E69"/>
  <c r="E72"/>
  <c r="K6" i="6"/>
  <c r="K9"/>
  <c r="I6"/>
  <c r="I9"/>
  <c r="G6"/>
  <c r="G9"/>
  <c r="E9"/>
  <c r="E6"/>
  <c r="E53" i="1"/>
  <c r="G53"/>
  <c r="Q53"/>
  <c r="P53"/>
  <c r="G47"/>
  <c r="Q47"/>
  <c r="P47"/>
  <c r="G58"/>
  <c r="Q58"/>
  <c r="P58"/>
  <c r="M32"/>
  <c r="M26"/>
  <c r="M24"/>
  <c r="M25"/>
  <c r="M23"/>
  <c r="M28"/>
  <c r="K32"/>
  <c r="K26"/>
  <c r="K24"/>
  <c r="K25"/>
  <c r="K23"/>
  <c r="K28"/>
  <c r="I32"/>
  <c r="I26"/>
  <c r="I24"/>
  <c r="I25"/>
  <c r="I23"/>
  <c r="I28"/>
  <c r="G32"/>
  <c r="G26"/>
  <c r="G24"/>
  <c r="G25"/>
  <c r="G23"/>
  <c r="G28"/>
  <c r="E23"/>
  <c r="E25"/>
  <c r="E24"/>
  <c r="E26"/>
  <c r="E32"/>
  <c r="E28"/>
  <c r="G68" i="7"/>
  <c r="I68"/>
  <c r="K68"/>
  <c r="L68"/>
  <c r="O68"/>
  <c r="G69"/>
  <c r="I69"/>
  <c r="K69"/>
  <c r="L69"/>
  <c r="P69" s="1"/>
  <c r="O69"/>
  <c r="G72"/>
  <c r="I72"/>
  <c r="K72"/>
  <c r="L72"/>
  <c r="O72"/>
  <c r="G70"/>
  <c r="I70"/>
  <c r="K70"/>
  <c r="L70"/>
  <c r="P70" s="1"/>
  <c r="O70"/>
  <c r="G63"/>
  <c r="I63"/>
  <c r="K63"/>
  <c r="L63"/>
  <c r="P63" s="1"/>
  <c r="O63"/>
  <c r="G57"/>
  <c r="I57"/>
  <c r="L57"/>
  <c r="P57" s="1"/>
  <c r="O57"/>
  <c r="G54"/>
  <c r="I54"/>
  <c r="L54"/>
  <c r="O54"/>
  <c r="G61"/>
  <c r="I61"/>
  <c r="L61"/>
  <c r="P61" s="1"/>
  <c r="O61"/>
  <c r="L9" i="6"/>
  <c r="E10" i="8"/>
  <c r="G10"/>
  <c r="I10"/>
  <c r="K10"/>
  <c r="L10"/>
  <c r="E18"/>
  <c r="G18"/>
  <c r="I18"/>
  <c r="K18"/>
  <c r="L18"/>
  <c r="N18" s="1"/>
  <c r="E6"/>
  <c r="G6"/>
  <c r="I6"/>
  <c r="K6"/>
  <c r="L6"/>
  <c r="N6" s="1"/>
  <c r="L31" i="5"/>
  <c r="L12"/>
  <c r="N12" s="1"/>
  <c r="L8"/>
  <c r="L14"/>
  <c r="N14" s="1"/>
  <c r="L15"/>
  <c r="E30"/>
  <c r="E34"/>
  <c r="G38" i="7"/>
  <c r="I38"/>
  <c r="K38"/>
  <c r="L38"/>
  <c r="O38"/>
  <c r="G36"/>
  <c r="I36"/>
  <c r="K36"/>
  <c r="L36"/>
  <c r="O36"/>
  <c r="G6"/>
  <c r="I6"/>
  <c r="K6"/>
  <c r="L6"/>
  <c r="O6"/>
  <c r="G13"/>
  <c r="I13"/>
  <c r="K13"/>
  <c r="L13"/>
  <c r="O13"/>
  <c r="G23"/>
  <c r="I23"/>
  <c r="K23"/>
  <c r="L23"/>
  <c r="O23"/>
  <c r="G37"/>
  <c r="I37"/>
  <c r="K37"/>
  <c r="L37"/>
  <c r="O37"/>
  <c r="G27"/>
  <c r="I27"/>
  <c r="K27"/>
  <c r="L27"/>
  <c r="O27"/>
  <c r="G17"/>
  <c r="I17"/>
  <c r="K17"/>
  <c r="L17"/>
  <c r="O17"/>
  <c r="G22"/>
  <c r="I22"/>
  <c r="K22"/>
  <c r="L22"/>
  <c r="O22"/>
  <c r="G71"/>
  <c r="I71"/>
  <c r="K71"/>
  <c r="L71"/>
  <c r="O71"/>
  <c r="G34" i="5"/>
  <c r="I34"/>
  <c r="K34"/>
  <c r="L34"/>
  <c r="N34" s="1"/>
  <c r="G30"/>
  <c r="I30"/>
  <c r="K30"/>
  <c r="L30"/>
  <c r="L27" i="8"/>
  <c r="L30"/>
  <c r="N30" s="1"/>
  <c r="L29"/>
  <c r="N29" s="1"/>
  <c r="L25"/>
  <c r="N25" s="1"/>
  <c r="L28"/>
  <c r="N28" s="1"/>
  <c r="E27"/>
  <c r="G27"/>
  <c r="I27"/>
  <c r="K27"/>
  <c r="E30"/>
  <c r="G30"/>
  <c r="I30"/>
  <c r="K30"/>
  <c r="E29"/>
  <c r="G29"/>
  <c r="I29"/>
  <c r="K29"/>
  <c r="E25"/>
  <c r="G25"/>
  <c r="I25"/>
  <c r="K25"/>
  <c r="E28"/>
  <c r="G28"/>
  <c r="I28"/>
  <c r="K28"/>
  <c r="L16" i="5"/>
  <c r="N16" s="1"/>
  <c r="L17"/>
  <c r="N17" s="1"/>
  <c r="L9"/>
  <c r="N9" s="1"/>
  <c r="L6"/>
  <c r="N6" s="1"/>
  <c r="L7"/>
  <c r="N7" s="1"/>
  <c r="L10"/>
  <c r="L22"/>
  <c r="N22" s="1"/>
  <c r="L27"/>
  <c r="N27" s="1"/>
  <c r="L33"/>
  <c r="L25"/>
  <c r="N25" s="1"/>
  <c r="L21"/>
  <c r="N21" s="1"/>
  <c r="L11"/>
  <c r="N11" s="1"/>
  <c r="L5"/>
  <c r="N5" s="1"/>
  <c r="L32"/>
  <c r="N32" s="1"/>
  <c r="L20"/>
  <c r="N20" s="1"/>
  <c r="L23"/>
  <c r="N23" s="1"/>
  <c r="L29"/>
  <c r="L24"/>
  <c r="N24" s="1"/>
  <c r="L13"/>
  <c r="N13" s="1"/>
  <c r="E16"/>
  <c r="G16"/>
  <c r="I16"/>
  <c r="K16"/>
  <c r="E17"/>
  <c r="G17"/>
  <c r="I17"/>
  <c r="K17"/>
  <c r="E9"/>
  <c r="G9"/>
  <c r="I9"/>
  <c r="K9"/>
  <c r="E6"/>
  <c r="G6"/>
  <c r="I6"/>
  <c r="K6"/>
  <c r="E7"/>
  <c r="G7"/>
  <c r="I7"/>
  <c r="K7"/>
  <c r="G52" i="7"/>
  <c r="L52"/>
  <c r="P52" s="1"/>
  <c r="L64"/>
  <c r="P64" s="1"/>
  <c r="L44"/>
  <c r="P44" s="1"/>
  <c r="O52"/>
  <c r="I52"/>
  <c r="G64"/>
  <c r="I64"/>
  <c r="K64"/>
  <c r="O64"/>
  <c r="L39"/>
  <c r="L26"/>
  <c r="L24"/>
  <c r="L12"/>
  <c r="L9"/>
  <c r="L15"/>
  <c r="Q54" i="1"/>
  <c r="Q45"/>
  <c r="Q44"/>
  <c r="E54"/>
  <c r="G54"/>
  <c r="K54"/>
  <c r="P54"/>
  <c r="G45"/>
  <c r="P45"/>
  <c r="E44"/>
  <c r="G44"/>
  <c r="I44"/>
  <c r="K44"/>
  <c r="P44"/>
  <c r="M12"/>
  <c r="M14"/>
  <c r="M9"/>
  <c r="M16"/>
  <c r="K12"/>
  <c r="K14"/>
  <c r="K9"/>
  <c r="K16"/>
  <c r="M15"/>
  <c r="K15"/>
  <c r="I16"/>
  <c r="I15"/>
  <c r="I14"/>
  <c r="I12"/>
  <c r="I9"/>
  <c r="G16"/>
  <c r="G15"/>
  <c r="G14"/>
  <c r="G12"/>
  <c r="G9"/>
  <c r="E12"/>
  <c r="E14"/>
  <c r="E15"/>
  <c r="E16"/>
  <c r="L32" i="8"/>
  <c r="N32" s="1"/>
  <c r="L31"/>
  <c r="N31" s="1"/>
  <c r="L26"/>
  <c r="N26" s="1"/>
  <c r="L23"/>
  <c r="N23" s="1"/>
  <c r="L24"/>
  <c r="N24" s="1"/>
  <c r="L13"/>
  <c r="N13" s="1"/>
  <c r="L17"/>
  <c r="N17" s="1"/>
  <c r="L11"/>
  <c r="N11" s="1"/>
  <c r="L19"/>
  <c r="N19" s="1"/>
  <c r="L7"/>
  <c r="N7" s="1"/>
  <c r="L16"/>
  <c r="N16" s="1"/>
  <c r="O44" i="7"/>
  <c r="O12"/>
  <c r="O15"/>
  <c r="O9"/>
  <c r="O26"/>
  <c r="O24"/>
  <c r="O39"/>
  <c r="E31" i="8"/>
  <c r="G31"/>
  <c r="I31"/>
  <c r="K31"/>
  <c r="G26" i="7"/>
  <c r="I26"/>
  <c r="K26"/>
  <c r="G24"/>
  <c r="I24"/>
  <c r="K24"/>
  <c r="G12"/>
  <c r="I12"/>
  <c r="K12"/>
  <c r="G39"/>
  <c r="I39"/>
  <c r="K39"/>
  <c r="G15"/>
  <c r="I15"/>
  <c r="K15"/>
  <c r="G9"/>
  <c r="I9"/>
  <c r="K9"/>
  <c r="G44"/>
  <c r="I44"/>
  <c r="K44"/>
  <c r="L6" i="6"/>
  <c r="E21" i="5"/>
  <c r="G21"/>
  <c r="I21"/>
  <c r="K21"/>
  <c r="E29"/>
  <c r="G29"/>
  <c r="I29"/>
  <c r="K29"/>
  <c r="E32"/>
  <c r="G32"/>
  <c r="I32"/>
  <c r="K32"/>
  <c r="E20"/>
  <c r="G20"/>
  <c r="I20"/>
  <c r="K20"/>
  <c r="E12"/>
  <c r="G12"/>
  <c r="I12"/>
  <c r="K12"/>
  <c r="E11"/>
  <c r="G11"/>
  <c r="I11"/>
  <c r="K11"/>
  <c r="E22"/>
  <c r="G22"/>
  <c r="I22"/>
  <c r="K22"/>
  <c r="E14"/>
  <c r="G14"/>
  <c r="I14"/>
  <c r="K14"/>
  <c r="E24"/>
  <c r="G24"/>
  <c r="I24"/>
  <c r="K24"/>
  <c r="E25"/>
  <c r="G25"/>
  <c r="I25"/>
  <c r="K25"/>
  <c r="E5"/>
  <c r="G5"/>
  <c r="I5"/>
  <c r="K5"/>
  <c r="E27"/>
  <c r="G27"/>
  <c r="I27"/>
  <c r="K27"/>
  <c r="E8"/>
  <c r="G8"/>
  <c r="I8"/>
  <c r="K8"/>
  <c r="E13"/>
  <c r="G13"/>
  <c r="I13"/>
  <c r="K13"/>
  <c r="E15"/>
  <c r="G15"/>
  <c r="I15"/>
  <c r="K15"/>
  <c r="E31"/>
  <c r="G31"/>
  <c r="I31"/>
  <c r="K31"/>
  <c r="E33"/>
  <c r="G33"/>
  <c r="I33"/>
  <c r="K33"/>
  <c r="E10"/>
  <c r="G10"/>
  <c r="I10"/>
  <c r="K10"/>
  <c r="E23"/>
  <c r="G23"/>
  <c r="I23"/>
  <c r="K23"/>
  <c r="E11" i="8"/>
  <c r="G11"/>
  <c r="I11"/>
  <c r="K11"/>
  <c r="E13"/>
  <c r="G13"/>
  <c r="I13"/>
  <c r="K13"/>
  <c r="E17"/>
  <c r="G17"/>
  <c r="I17"/>
  <c r="K17"/>
  <c r="E7"/>
  <c r="G7"/>
  <c r="I7"/>
  <c r="K7"/>
  <c r="E16"/>
  <c r="G16"/>
  <c r="I16"/>
  <c r="K16"/>
  <c r="E19"/>
  <c r="G19"/>
  <c r="I19"/>
  <c r="K19"/>
  <c r="E24"/>
  <c r="G24"/>
  <c r="I24"/>
  <c r="K24"/>
  <c r="E26"/>
  <c r="G26"/>
  <c r="I26"/>
  <c r="K26"/>
  <c r="E32"/>
  <c r="G32"/>
  <c r="I32"/>
  <c r="K32"/>
  <c r="E23"/>
  <c r="G23"/>
  <c r="I23"/>
  <c r="K23"/>
  <c r="K52" i="7"/>
  <c r="N15" i="5" l="1"/>
  <c r="M18"/>
  <c r="N10" i="8"/>
  <c r="M15"/>
  <c r="M14"/>
  <c r="M8"/>
  <c r="M9"/>
  <c r="M5"/>
  <c r="M12"/>
  <c r="M5" i="6"/>
  <c r="M8"/>
  <c r="M7"/>
  <c r="M19" i="7"/>
  <c r="M33"/>
  <c r="M18"/>
  <c r="M25"/>
  <c r="P21"/>
  <c r="P71"/>
  <c r="M71"/>
  <c r="P54"/>
  <c r="M58"/>
  <c r="M50"/>
  <c r="M80"/>
  <c r="M81"/>
  <c r="M83"/>
  <c r="M77"/>
  <c r="M82"/>
  <c r="K45" i="1"/>
  <c r="K58"/>
  <c r="I47"/>
  <c r="I38"/>
  <c r="I54"/>
  <c r="K47"/>
  <c r="I53"/>
  <c r="I51"/>
  <c r="K38"/>
  <c r="I46"/>
  <c r="K53"/>
  <c r="K51"/>
  <c r="I50"/>
  <c r="K46"/>
  <c r="I45"/>
  <c r="I58"/>
  <c r="K50"/>
  <c r="M49" i="7"/>
  <c r="M48"/>
  <c r="M60"/>
  <c r="M53"/>
  <c r="M55"/>
  <c r="M56"/>
  <c r="M47"/>
  <c r="M59"/>
  <c r="M62"/>
  <c r="M45"/>
  <c r="M43"/>
  <c r="M51"/>
  <c r="M46"/>
  <c r="M28"/>
  <c r="M10"/>
  <c r="M30"/>
  <c r="M20"/>
  <c r="M34"/>
  <c r="M29"/>
  <c r="M32"/>
  <c r="M14"/>
  <c r="M31"/>
  <c r="P6"/>
  <c r="P26"/>
  <c r="P27"/>
  <c r="P9"/>
  <c r="P36"/>
  <c r="P37"/>
  <c r="P22"/>
  <c r="P24"/>
  <c r="P16"/>
  <c r="P11"/>
  <c r="P13"/>
  <c r="P39"/>
  <c r="P35"/>
  <c r="M19" i="5"/>
  <c r="M26"/>
  <c r="M78" i="7"/>
  <c r="M73"/>
  <c r="O30" i="1"/>
  <c r="O27"/>
  <c r="O22"/>
  <c r="O31"/>
  <c r="O29"/>
  <c r="O50"/>
  <c r="O51"/>
  <c r="Q38"/>
  <c r="O46"/>
  <c r="O38"/>
  <c r="M28" i="5"/>
  <c r="M35"/>
  <c r="N28"/>
  <c r="M79" i="7"/>
  <c r="M7"/>
  <c r="M21"/>
  <c r="M8"/>
  <c r="M11"/>
  <c r="M35"/>
  <c r="M16"/>
  <c r="M26" i="8"/>
  <c r="M27"/>
  <c r="M25"/>
  <c r="M31"/>
  <c r="M30"/>
  <c r="M28"/>
  <c r="M32"/>
  <c r="M23"/>
  <c r="M29"/>
  <c r="N27"/>
  <c r="M24"/>
  <c r="M32" i="5"/>
  <c r="M18" i="8"/>
  <c r="M16"/>
  <c r="M11"/>
  <c r="M13"/>
  <c r="M10"/>
  <c r="M7"/>
  <c r="M19"/>
  <c r="M17"/>
  <c r="M6"/>
  <c r="N33" i="5"/>
  <c r="M11"/>
  <c r="M34"/>
  <c r="N10"/>
  <c r="M7"/>
  <c r="M27"/>
  <c r="M8"/>
  <c r="M33"/>
  <c r="M29"/>
  <c r="M30"/>
  <c r="M9"/>
  <c r="M31"/>
  <c r="M24"/>
  <c r="M16"/>
  <c r="M17"/>
  <c r="M15"/>
  <c r="N30"/>
  <c r="N31"/>
  <c r="M10"/>
  <c r="N29"/>
  <c r="M5"/>
  <c r="M21"/>
  <c r="M13"/>
  <c r="M25"/>
  <c r="M20"/>
  <c r="N8"/>
  <c r="M23"/>
  <c r="M14"/>
  <c r="M22"/>
  <c r="M12"/>
  <c r="M6"/>
  <c r="O15" i="1"/>
  <c r="O32"/>
  <c r="O24"/>
  <c r="O53"/>
  <c r="O25"/>
  <c r="O12"/>
  <c r="O28"/>
  <c r="Q15"/>
  <c r="O54"/>
  <c r="O23"/>
  <c r="O47"/>
  <c r="O16"/>
  <c r="O45"/>
  <c r="O26"/>
  <c r="O9"/>
  <c r="O14"/>
  <c r="O44"/>
  <c r="O58"/>
  <c r="M6" i="6"/>
  <c r="M24" i="7"/>
  <c r="M26"/>
  <c r="M72"/>
  <c r="P17"/>
  <c r="M22"/>
  <c r="M52"/>
  <c r="M61"/>
  <c r="M15"/>
  <c r="P12"/>
  <c r="M37"/>
  <c r="M23"/>
  <c r="M68"/>
  <c r="M12"/>
  <c r="M39"/>
  <c r="M9" i="6"/>
  <c r="M17" i="7"/>
  <c r="M13"/>
  <c r="M57"/>
  <c r="P23"/>
  <c r="P38"/>
  <c r="P72"/>
  <c r="P8"/>
  <c r="P15"/>
  <c r="M27"/>
  <c r="M63"/>
  <c r="M69"/>
  <c r="M38"/>
  <c r="M9"/>
  <c r="M64"/>
  <c r="M54"/>
  <c r="M70"/>
  <c r="P7"/>
  <c r="P68"/>
  <c r="M36"/>
  <c r="M6"/>
  <c r="M44"/>
  <c r="M46" i="1" l="1"/>
  <c r="M51"/>
  <c r="M53"/>
  <c r="M54"/>
  <c r="M38"/>
  <c r="M47"/>
  <c r="M58"/>
  <c r="M45"/>
  <c r="M44"/>
  <c r="M50"/>
</calcChain>
</file>

<file path=xl/sharedStrings.xml><?xml version="1.0" encoding="utf-8"?>
<sst xmlns="http://schemas.openxmlformats.org/spreadsheetml/2006/main" count="565" uniqueCount="308">
  <si>
    <t>NAME</t>
  </si>
  <si>
    <t>CLUB</t>
  </si>
  <si>
    <t>VAULT</t>
  </si>
  <si>
    <t>POSn</t>
  </si>
  <si>
    <t>BARS</t>
  </si>
  <si>
    <t>BEAM</t>
  </si>
  <si>
    <t>FLOOR</t>
  </si>
  <si>
    <t>TOTAL</t>
  </si>
  <si>
    <t>R &amp; C</t>
  </si>
  <si>
    <t>COMPULSORY 4</t>
  </si>
  <si>
    <t>COMPULSORY 3</t>
  </si>
  <si>
    <t>NATIONAL GRADE 8</t>
  </si>
  <si>
    <t>NATIONAL GRADE 7</t>
  </si>
  <si>
    <t>NATIONAL GRADE 6</t>
  </si>
  <si>
    <t>NATIONAL GRADE 5</t>
  </si>
  <si>
    <t>REGIONAL CHALLENGE</t>
  </si>
  <si>
    <t>REGIONAL GRADE 11</t>
  </si>
  <si>
    <t>REGIONAL GRADE 9</t>
  </si>
  <si>
    <t>REGIONAL GRADE 10</t>
  </si>
  <si>
    <t>RC</t>
  </si>
  <si>
    <t>Overall</t>
  </si>
  <si>
    <t>Pass/Fail</t>
  </si>
  <si>
    <t>COMPULSORY 5</t>
  </si>
  <si>
    <t>BIRMINGHAM FLAMES</t>
  </si>
  <si>
    <t>PARK WREKIN</t>
  </si>
  <si>
    <t>TAMWORTH</t>
  </si>
  <si>
    <t>CITY OF BIRMINGHAM</t>
  </si>
  <si>
    <t>UTTOXETER</t>
  </si>
  <si>
    <t>SHANI WRIGHT</t>
  </si>
  <si>
    <t>BIRCHES VALLEY</t>
  </si>
  <si>
    <t>CITY OF WORCESTER</t>
  </si>
  <si>
    <t>NIAMH DURHAM</t>
  </si>
  <si>
    <t>ELLA CHAPMAN</t>
  </si>
  <si>
    <t>IMOGEN EVANS</t>
  </si>
  <si>
    <t>EAST STAFFS</t>
  </si>
  <si>
    <t>RUGBY</t>
  </si>
  <si>
    <t>MAISY BETTANY</t>
  </si>
  <si>
    <t>CHELMSLEY WOOD</t>
  </si>
  <si>
    <t>HEREFORD SPARKS</t>
  </si>
  <si>
    <t>WOLVERHAMPTON</t>
  </si>
  <si>
    <t>TIA PASHLEY</t>
  </si>
  <si>
    <t>CITY OF STOKE</t>
  </si>
  <si>
    <t>HELENA LAW</t>
  </si>
  <si>
    <t>FINLEY SMITH</t>
  </si>
  <si>
    <t>ANNA FORMAN</t>
  </si>
  <si>
    <t>RACHEL ASHMORE</t>
  </si>
  <si>
    <t>NIAMH TAYLOR</t>
  </si>
  <si>
    <t>MORGAN WATKINS</t>
  </si>
  <si>
    <t>KATIE PINNELL</t>
  </si>
  <si>
    <t>MEGAN HUGHES</t>
  </si>
  <si>
    <t>LIBBY PORTER</t>
  </si>
  <si>
    <t>MEGAN WRIGHT</t>
  </si>
  <si>
    <t>STAGE 2</t>
  </si>
  <si>
    <t>REVOLUTION</t>
  </si>
  <si>
    <t>LOUISE CONLON</t>
  </si>
  <si>
    <t>RUTH WAUGH</t>
  </si>
  <si>
    <t>KATE BIRD</t>
  </si>
  <si>
    <t>TAMZIN HUGHES</t>
  </si>
  <si>
    <t>SOPHIE SWIFT</t>
  </si>
  <si>
    <t>RHIANNA MALLEE</t>
  </si>
  <si>
    <t>MACKENZIE WATKINS</t>
  </si>
  <si>
    <t>CHLOE KNIGHT</t>
  </si>
  <si>
    <t>BOBBIE TAYLOR</t>
  </si>
  <si>
    <t>ALICIA ALLEN</t>
  </si>
  <si>
    <t>MOLLY HORNE</t>
  </si>
  <si>
    <t>CHARLOTTE BADDELEY</t>
  </si>
  <si>
    <t>HOLLY HOLGATE</t>
  </si>
  <si>
    <t>NUNEATON</t>
  </si>
  <si>
    <t>OLIVIA MORGAN</t>
  </si>
  <si>
    <t>HANNAH BRUCE</t>
  </si>
  <si>
    <t>3</t>
  </si>
  <si>
    <t>4</t>
  </si>
  <si>
    <t>NADINE STARLING</t>
  </si>
  <si>
    <t>7</t>
  </si>
  <si>
    <t>AMY BUCKLE</t>
  </si>
  <si>
    <t>8</t>
  </si>
  <si>
    <t>10</t>
  </si>
  <si>
    <t>15</t>
  </si>
  <si>
    <t>16</t>
  </si>
  <si>
    <t>17</t>
  </si>
  <si>
    <t>18</t>
  </si>
  <si>
    <t>LYDIA HEATH</t>
  </si>
  <si>
    <t>20</t>
  </si>
  <si>
    <t>MIA BAXTER</t>
  </si>
  <si>
    <t>21</t>
  </si>
  <si>
    <t>HOLLY BRYAN</t>
  </si>
  <si>
    <t>22</t>
  </si>
  <si>
    <t>23</t>
  </si>
  <si>
    <t>25</t>
  </si>
  <si>
    <t>26</t>
  </si>
  <si>
    <t>29</t>
  </si>
  <si>
    <t>30</t>
  </si>
  <si>
    <t>32</t>
  </si>
  <si>
    <t>36</t>
  </si>
  <si>
    <t>37</t>
  </si>
  <si>
    <t>42</t>
  </si>
  <si>
    <t>47</t>
  </si>
  <si>
    <t>48</t>
  </si>
  <si>
    <t xml:space="preserve">HARRIET PRICE </t>
  </si>
  <si>
    <t>51</t>
  </si>
  <si>
    <t>52</t>
  </si>
  <si>
    <t>57</t>
  </si>
  <si>
    <t>58</t>
  </si>
  <si>
    <t>62</t>
  </si>
  <si>
    <t>MARTHA WAUGH</t>
  </si>
  <si>
    <t>SYDNEY KEMISH</t>
  </si>
  <si>
    <t>JANCINTA BRACKNEY</t>
  </si>
  <si>
    <t>MARTHA SHAW</t>
  </si>
  <si>
    <t>EMER HANCOCK</t>
  </si>
  <si>
    <t>107</t>
  </si>
  <si>
    <t>HOLLY FOX</t>
  </si>
  <si>
    <t>108</t>
  </si>
  <si>
    <t>OLIVIA BENSON-STELLING</t>
  </si>
  <si>
    <t>109</t>
  </si>
  <si>
    <t>112</t>
  </si>
  <si>
    <t>POLLY PORTER</t>
  </si>
  <si>
    <t>2</t>
  </si>
  <si>
    <t>TIA COMMANDER</t>
  </si>
  <si>
    <t>KERRY WILLIAMS</t>
  </si>
  <si>
    <t>ALICE BERRY</t>
  </si>
  <si>
    <t>ELLA KELSEY</t>
  </si>
  <si>
    <t>14</t>
  </si>
  <si>
    <t>ALICE DAYKIN</t>
  </si>
  <si>
    <t>CORI BREILLAT</t>
  </si>
  <si>
    <t>DORA TOMLINSON</t>
  </si>
  <si>
    <t>LAUREN MORTON</t>
  </si>
  <si>
    <t>JESS ELSEY</t>
  </si>
  <si>
    <t>ELLIE PUGH</t>
  </si>
  <si>
    <t>43</t>
  </si>
  <si>
    <t>44</t>
  </si>
  <si>
    <t>46</t>
  </si>
  <si>
    <t>LUCY HALFORD</t>
  </si>
  <si>
    <t>NICOLE CLEE</t>
  </si>
  <si>
    <t>MEGAN CORRICK</t>
  </si>
  <si>
    <t>63</t>
  </si>
  <si>
    <t>64</t>
  </si>
  <si>
    <t/>
  </si>
  <si>
    <t>MIA COLE</t>
  </si>
  <si>
    <t>EVE STREET</t>
  </si>
  <si>
    <t>ELLIE ZANIN</t>
  </si>
  <si>
    <t>LAURA DOAK</t>
  </si>
  <si>
    <t>ELLIE SMITH</t>
  </si>
  <si>
    <t>LAUREN KRAUTH</t>
  </si>
  <si>
    <t>EMILY HASKOLL</t>
  </si>
  <si>
    <t>AIMEE MURPHY</t>
  </si>
  <si>
    <t>KACIE CARNALL</t>
  </si>
  <si>
    <t>HOLLY BRAZIER</t>
  </si>
  <si>
    <t>NATASHA CHAUHAN</t>
  </si>
  <si>
    <t>PARIS WHITE</t>
  </si>
  <si>
    <t>ISABELLE YIP</t>
  </si>
  <si>
    <t>LETICIA MCCREADY</t>
  </si>
  <si>
    <t>MIRIAM ALLEN</t>
  </si>
  <si>
    <t>SOFIA MEADOWS</t>
  </si>
  <si>
    <t>LISSIE CABRERA</t>
  </si>
  <si>
    <t>ANNA BAMBROOK</t>
  </si>
  <si>
    <t>SHIRI GREEN</t>
  </si>
  <si>
    <t>ISABELLA BLACKBURN</t>
  </si>
  <si>
    <t>JASMINE PERRINS</t>
  </si>
  <si>
    <t>ANGELINA ANDERSON</t>
  </si>
  <si>
    <t>COVENTRY</t>
  </si>
  <si>
    <t>5</t>
  </si>
  <si>
    <t>9</t>
  </si>
  <si>
    <t>CAITLIN WOODS</t>
  </si>
  <si>
    <t>11</t>
  </si>
  <si>
    <t>12</t>
  </si>
  <si>
    <t>13</t>
  </si>
  <si>
    <t>19</t>
  </si>
  <si>
    <t>LAUREN ANDERSON</t>
  </si>
  <si>
    <t>ELLA GIBBS</t>
  </si>
  <si>
    <t>24</t>
  </si>
  <si>
    <t>FIONA MORFILL</t>
  </si>
  <si>
    <t>TARA ADAMS</t>
  </si>
  <si>
    <t>28</t>
  </si>
  <si>
    <t>33</t>
  </si>
  <si>
    <t>34</t>
  </si>
  <si>
    <t>35</t>
  </si>
  <si>
    <t>SOFIA DAWKINS</t>
  </si>
  <si>
    <t>LAYLA CHIHA</t>
  </si>
  <si>
    <t>49</t>
  </si>
  <si>
    <t>AALIYAH BERRY</t>
  </si>
  <si>
    <t>55</t>
  </si>
  <si>
    <t>122</t>
  </si>
  <si>
    <t>KATIE PORTER</t>
  </si>
  <si>
    <t>JNB GYMNASTICS</t>
  </si>
  <si>
    <t>60</t>
  </si>
  <si>
    <t>61</t>
  </si>
  <si>
    <t>SOPHIE NICOLL</t>
  </si>
  <si>
    <t>BIRMIGNHAM FLAMES</t>
  </si>
  <si>
    <t>65</t>
  </si>
  <si>
    <t>67</t>
  </si>
  <si>
    <t>INDIA-ROSE COX</t>
  </si>
  <si>
    <t>70</t>
  </si>
  <si>
    <t>71</t>
  </si>
  <si>
    <t>74</t>
  </si>
  <si>
    <t>81</t>
  </si>
  <si>
    <t>82</t>
  </si>
  <si>
    <t>84</t>
  </si>
  <si>
    <t>85</t>
  </si>
  <si>
    <t>KEARA MASSENGO-FOUANI</t>
  </si>
  <si>
    <t>86</t>
  </si>
  <si>
    <t>EVIE PRICE</t>
  </si>
  <si>
    <t>GRACIE JAMES</t>
  </si>
  <si>
    <t>PAIGE JOHNSON</t>
  </si>
  <si>
    <t>89</t>
  </si>
  <si>
    <t>BETHAN HOPKINS</t>
  </si>
  <si>
    <t>GABRIELLA WILLIAMS</t>
  </si>
  <si>
    <t>91</t>
  </si>
  <si>
    <t>92</t>
  </si>
  <si>
    <t>MADDIE HARRIS</t>
  </si>
  <si>
    <t>93</t>
  </si>
  <si>
    <t>ANNABEL SHAW</t>
  </si>
  <si>
    <t>94</t>
  </si>
  <si>
    <t>MATILDA HAUGHTON</t>
  </si>
  <si>
    <t>95</t>
  </si>
  <si>
    <t>CHARLOTTE HARRIS</t>
  </si>
  <si>
    <t>97</t>
  </si>
  <si>
    <t>JESSICA FOX</t>
  </si>
  <si>
    <t>KITTY SCHOLES-PRYCE **</t>
  </si>
  <si>
    <t>PARK WREKIN  *</t>
  </si>
  <si>
    <t>104</t>
  </si>
  <si>
    <t>ISABELLA WHEELDON</t>
  </si>
  <si>
    <t>105</t>
  </si>
  <si>
    <t>ISOBEL JOHNSON</t>
  </si>
  <si>
    <t>JASMINE WHITTAKER</t>
  </si>
  <si>
    <t>116</t>
  </si>
  <si>
    <t>117</t>
  </si>
  <si>
    <t>118</t>
  </si>
  <si>
    <t>119</t>
  </si>
  <si>
    <t>LYDIA BIDDULPH **</t>
  </si>
  <si>
    <t>124</t>
  </si>
  <si>
    <t>125</t>
  </si>
  <si>
    <t>126</t>
  </si>
  <si>
    <t>127</t>
  </si>
  <si>
    <t>EBONY RAW</t>
  </si>
  <si>
    <t>128</t>
  </si>
  <si>
    <t>129</t>
  </si>
  <si>
    <t>ELISE CHANG</t>
  </si>
  <si>
    <t>114</t>
  </si>
  <si>
    <t>115</t>
  </si>
  <si>
    <t>LILY JAMES</t>
  </si>
  <si>
    <t>HAAD-TIEN DUKE</t>
  </si>
  <si>
    <t>HOLLIE BIGGERSTAFF</t>
  </si>
  <si>
    <t>ELEANOR CARTWRIGHT</t>
  </si>
  <si>
    <t>SOPHIA BOOTH</t>
  </si>
  <si>
    <t>ELENOR CLARKE</t>
  </si>
  <si>
    <t>LUCY CLARK</t>
  </si>
  <si>
    <t>OLIVIA LOVERIDGE</t>
  </si>
  <si>
    <t>AMY TARLING</t>
  </si>
  <si>
    <t>JESSICA FRY</t>
  </si>
  <si>
    <t>CHLOE RUSHTON</t>
  </si>
  <si>
    <t>JASMIN HALL</t>
  </si>
  <si>
    <t>ELEANOR DAKIN</t>
  </si>
  <si>
    <t>JAZMINE O'LEARY</t>
  </si>
  <si>
    <t>SAFFRON CHURCHILL-HEAVENS</t>
  </si>
  <si>
    <t>LUCY MEREDITH</t>
  </si>
  <si>
    <t>ABIGAIL GODSALL</t>
  </si>
  <si>
    <t>HARRIET JONES</t>
  </si>
  <si>
    <t>LEAH LEWIS</t>
  </si>
  <si>
    <t>AMELIA STARLING</t>
  </si>
  <si>
    <t>SOPHIA BENNETT</t>
  </si>
  <si>
    <t>RAFFAELLA ZIZZI</t>
  </si>
  <si>
    <t>THEA JONES</t>
  </si>
  <si>
    <t>31</t>
  </si>
  <si>
    <t>EVE GREENWAY</t>
  </si>
  <si>
    <t>BETHAN EVANS</t>
  </si>
  <si>
    <t>ELLEN MUNROE</t>
  </si>
  <si>
    <t>56</t>
  </si>
  <si>
    <t>CASIE-JEAN POYNER</t>
  </si>
  <si>
    <t>MILLIE BOURNE</t>
  </si>
  <si>
    <t>NIAMH SEACHWELL SNAPE</t>
  </si>
  <si>
    <t>MOLLIE HEWISON</t>
  </si>
  <si>
    <t>DIAZ MACKENZIE</t>
  </si>
  <si>
    <t>LILAC PUGH</t>
  </si>
  <si>
    <t>SKYE ROSE HAMILTON</t>
  </si>
  <si>
    <t>HERMIONE HAMMOND</t>
  </si>
  <si>
    <t>MEGAN POWELL</t>
  </si>
  <si>
    <t>KELLY WAGSTAFF</t>
  </si>
  <si>
    <t>JESSICA LOVE WILSON</t>
  </si>
  <si>
    <t>MADDIE GUISE</t>
  </si>
  <si>
    <t>DINAH PISONI</t>
  </si>
  <si>
    <t>KRISTELLE DELEON</t>
  </si>
  <si>
    <t>INDIA MCINTOSH</t>
  </si>
  <si>
    <t>OCEANE MCDOWELL</t>
  </si>
  <si>
    <t>TALIA MURPHY</t>
  </si>
  <si>
    <t>AALIYAH FORGIONE</t>
  </si>
  <si>
    <t>PARIS HENSHAW</t>
  </si>
  <si>
    <t>ERIN TWIGGER</t>
  </si>
  <si>
    <t>GEORGIA LANDON</t>
  </si>
  <si>
    <t>LILY CAUCHI</t>
  </si>
  <si>
    <t>ISOBEL JAMES</t>
  </si>
  <si>
    <t>JESSICA STIRLEY</t>
  </si>
  <si>
    <t>AMY RIGG</t>
  </si>
  <si>
    <t>ANYA ATKINS</t>
  </si>
  <si>
    <t>MORGAN ROBERTS</t>
  </si>
  <si>
    <t>BETH FISHER</t>
  </si>
  <si>
    <t>ALICE FERRIDAY</t>
  </si>
  <si>
    <t>CARYS MALONEY</t>
  </si>
  <si>
    <t>ANNA POSIWYNCZ</t>
  </si>
  <si>
    <t>LUCY MARREM</t>
  </si>
  <si>
    <t>ALICIA ROBERTS</t>
  </si>
  <si>
    <t>ISOBEL JEFFREYS</t>
  </si>
  <si>
    <t>KIERA MOORE</t>
  </si>
  <si>
    <t>CHEYANNE PLUMMER-HAAIJER</t>
  </si>
  <si>
    <t>ELYSIA ASHTON</t>
  </si>
  <si>
    <t>ISOBEL LARSON</t>
  </si>
  <si>
    <t>AIRBOURNE</t>
  </si>
  <si>
    <t xml:space="preserve">EMOGEN MULLIS </t>
  </si>
  <si>
    <t>DAISY MAE ERWIN</t>
  </si>
</sst>
</file>

<file path=xl/styles.xml><?xml version="1.0" encoding="utf-8"?>
<styleSheet xmlns="http://schemas.openxmlformats.org/spreadsheetml/2006/main">
  <numFmts count="1">
    <numFmt numFmtId="164" formatCode="0.000"/>
  </numFmts>
  <fonts count="12">
    <font>
      <sz val="10"/>
      <name val="Times New Roman"/>
    </font>
    <font>
      <sz val="10"/>
      <name val="Arial"/>
      <family val="2"/>
    </font>
    <font>
      <sz val="10"/>
      <name val="Arial"/>
    </font>
    <font>
      <sz val="10"/>
      <name val="Times New Roman"/>
    </font>
    <font>
      <strike/>
      <sz val="10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10"/>
      <color indexed="61"/>
      <name val="Arial"/>
      <family val="2"/>
    </font>
    <font>
      <sz val="8"/>
      <color indexed="6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77">
    <xf numFmtId="0" fontId="0" fillId="0" borderId="0" xfId="0"/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/>
    <xf numFmtId="0" fontId="1" fillId="0" borderId="0" xfId="0" applyFont="1" applyBorder="1"/>
    <xf numFmtId="164" fontId="1" fillId="0" borderId="0" xfId="0" applyNumberFormat="1" applyFont="1" applyBorder="1"/>
    <xf numFmtId="0" fontId="1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/>
    <xf numFmtId="0" fontId="4" fillId="0" borderId="0" xfId="0" applyFont="1" applyBorder="1"/>
    <xf numFmtId="16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6" fillId="0" borderId="0" xfId="0" applyFont="1" applyBorder="1"/>
    <xf numFmtId="49" fontId="1" fillId="0" borderId="1" xfId="1" applyNumberFormat="1" applyFont="1" applyBorder="1" applyAlignment="1">
      <alignment horizontal="center" vertical="center"/>
    </xf>
    <xf numFmtId="164" fontId="1" fillId="0" borderId="1" xfId="0" applyNumberFormat="1" applyFont="1" applyBorder="1"/>
    <xf numFmtId="0" fontId="1" fillId="0" borderId="1" xfId="0" applyFont="1" applyBorder="1"/>
    <xf numFmtId="0" fontId="6" fillId="0" borderId="1" xfId="0" applyFont="1" applyBorder="1"/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0" fontId="5" fillId="0" borderId="1" xfId="0" applyFont="1" applyBorder="1" applyAlignment="1"/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/>
    <xf numFmtId="0" fontId="7" fillId="0" borderId="1" xfId="0" applyFont="1" applyBorder="1" applyAlignment="1"/>
    <xf numFmtId="49" fontId="1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vertical="center"/>
    </xf>
    <xf numFmtId="0" fontId="4" fillId="0" borderId="1" xfId="0" applyFont="1" applyBorder="1"/>
    <xf numFmtId="164" fontId="8" fillId="0" borderId="1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9" fillId="0" borderId="1" xfId="1" applyFont="1" applyBorder="1"/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1" xfId="0" applyFont="1" applyFill="1" applyBorder="1"/>
    <xf numFmtId="0" fontId="11" fillId="0" borderId="2" xfId="0" applyFont="1" applyFill="1" applyBorder="1"/>
    <xf numFmtId="49" fontId="10" fillId="0" borderId="1" xfId="0" applyNumberFormat="1" applyFont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/>
    <xf numFmtId="0" fontId="1" fillId="0" borderId="3" xfId="3" applyFont="1" applyBorder="1" applyAlignment="1">
      <alignment vertical="top"/>
    </xf>
    <xf numFmtId="0" fontId="6" fillId="0" borderId="1" xfId="0" applyFont="1" applyBorder="1" applyAlignment="1">
      <alignment horizontal="center"/>
    </xf>
    <xf numFmtId="164" fontId="1" fillId="0" borderId="1" xfId="0" applyNumberFormat="1" applyFont="1" applyFill="1" applyBorder="1"/>
    <xf numFmtId="0" fontId="1" fillId="0" borderId="3" xfId="0" applyFont="1" applyBorder="1"/>
    <xf numFmtId="0" fontId="1" fillId="0" borderId="1" xfId="0" applyFont="1" applyBorder="1" applyAlignment="1">
      <alignment vertical="top"/>
    </xf>
    <xf numFmtId="0" fontId="1" fillId="0" borderId="0" xfId="0" applyFont="1"/>
    <xf numFmtId="0" fontId="1" fillId="3" borderId="1" xfId="0" applyFont="1" applyFill="1" applyBorder="1"/>
    <xf numFmtId="0" fontId="1" fillId="2" borderId="1" xfId="0" applyFont="1" applyFill="1" applyBorder="1"/>
    <xf numFmtId="1" fontId="1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top"/>
    </xf>
    <xf numFmtId="49" fontId="1" fillId="0" borderId="4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vertical="top"/>
    </xf>
    <xf numFmtId="0" fontId="1" fillId="0" borderId="1" xfId="0" applyFont="1" applyBorder="1" applyAlignment="1">
      <alignment horizontal="left" vertical="top"/>
    </xf>
    <xf numFmtId="49" fontId="1" fillId="0" borderId="3" xfId="0" applyNumberFormat="1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/>
    </xf>
    <xf numFmtId="49" fontId="1" fillId="0" borderId="2" xfId="0" applyNumberFormat="1" applyFont="1" applyFill="1" applyBorder="1" applyAlignment="1">
      <alignment horizontal="center" vertical="center"/>
    </xf>
    <xf numFmtId="0" fontId="1" fillId="3" borderId="4" xfId="0" applyFont="1" applyFill="1" applyBorder="1"/>
    <xf numFmtId="0" fontId="1" fillId="0" borderId="2" xfId="0" applyFont="1" applyBorder="1"/>
  </cellXfs>
  <cellStyles count="4">
    <cellStyle name="Normal" xfId="0" builtinId="0"/>
    <cellStyle name="Normal 2" xfId="3"/>
    <cellStyle name="Normal 3" xfId="2"/>
    <cellStyle name="Normal_Compulsory 4 &amp; 3" xfId="1"/>
  </cellStyles>
  <dxfs count="18">
    <dxf>
      <font>
        <b/>
        <i val="0"/>
        <condense val="0"/>
        <extend val="0"/>
      </font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ont>
        <color rgb="FFFF0000"/>
      </font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zoomScale="90" zoomScaleNormal="90" workbookViewId="0">
      <pane xSplit="3" ySplit="2" topLeftCell="D32" activePane="bottomRight" state="frozen"/>
      <selection pane="topRight" activeCell="D1" sqref="D1"/>
      <selection pane="bottomLeft" activeCell="A3" sqref="A3"/>
      <selection pane="bottomRight" activeCell="N47" sqref="N47"/>
    </sheetView>
  </sheetViews>
  <sheetFormatPr defaultRowHeight="12.75"/>
  <cols>
    <col min="1" max="1" width="5.1640625" style="3" bestFit="1" customWidth="1"/>
    <col min="2" max="2" width="35.6640625" style="3" bestFit="1" customWidth="1"/>
    <col min="3" max="3" width="29.83203125" style="3" customWidth="1"/>
    <col min="4" max="4" width="8.33203125" style="3" customWidth="1"/>
    <col min="5" max="5" width="7.83203125" style="3" bestFit="1" customWidth="1"/>
    <col min="6" max="6" width="8.33203125" style="3" customWidth="1"/>
    <col min="7" max="7" width="7.83203125" style="3" bestFit="1" customWidth="1"/>
    <col min="8" max="8" width="8.33203125" style="3" bestFit="1" customWidth="1"/>
    <col min="9" max="9" width="7.83203125" style="3" bestFit="1" customWidth="1"/>
    <col min="10" max="10" width="8.33203125" style="3" bestFit="1" customWidth="1"/>
    <col min="11" max="11" width="7.83203125" style="3" bestFit="1" customWidth="1"/>
    <col min="12" max="12" width="8.33203125" style="3" customWidth="1"/>
    <col min="13" max="13" width="7.83203125" style="3" bestFit="1" customWidth="1"/>
    <col min="14" max="14" width="8.83203125" style="3" bestFit="1" customWidth="1"/>
    <col min="15" max="15" width="6.6640625" style="23" bestFit="1" customWidth="1"/>
    <col min="16" max="16" width="4.6640625" style="15" bestFit="1" customWidth="1"/>
    <col min="17" max="17" width="4.6640625" style="15" customWidth="1"/>
    <col min="18" max="16384" width="9.33203125" style="3"/>
  </cols>
  <sheetData>
    <row r="1" spans="1:17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7"/>
      <c r="P1" s="30"/>
      <c r="Q1" s="30"/>
    </row>
    <row r="2" spans="1:17">
      <c r="A2" s="26"/>
      <c r="B2" s="31" t="s">
        <v>0</v>
      </c>
      <c r="C2" s="26" t="s">
        <v>1</v>
      </c>
      <c r="D2" s="26" t="s">
        <v>2</v>
      </c>
      <c r="E2" s="26" t="s">
        <v>3</v>
      </c>
      <c r="F2" s="26" t="s">
        <v>4</v>
      </c>
      <c r="G2" s="26" t="s">
        <v>3</v>
      </c>
      <c r="H2" s="26" t="s">
        <v>5</v>
      </c>
      <c r="I2" s="26" t="s">
        <v>3</v>
      </c>
      <c r="J2" s="26" t="s">
        <v>6</v>
      </c>
      <c r="K2" s="26" t="s">
        <v>3</v>
      </c>
      <c r="L2" s="37" t="s">
        <v>8</v>
      </c>
      <c r="M2" s="37" t="s">
        <v>3</v>
      </c>
      <c r="N2" s="26" t="s">
        <v>7</v>
      </c>
      <c r="O2" s="27" t="s">
        <v>3</v>
      </c>
      <c r="P2" s="30" t="s">
        <v>19</v>
      </c>
      <c r="Q2" s="30" t="s">
        <v>20</v>
      </c>
    </row>
    <row r="3" spans="1:17">
      <c r="A3" s="26"/>
      <c r="B3" s="31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7"/>
      <c r="P3" s="29"/>
      <c r="Q3" s="29"/>
    </row>
    <row r="4" spans="1:17">
      <c r="A4" s="39"/>
      <c r="B4" s="40" t="s">
        <v>10</v>
      </c>
      <c r="C4" s="31"/>
      <c r="D4" s="25"/>
      <c r="E4" s="26"/>
      <c r="F4" s="25"/>
      <c r="G4" s="26"/>
      <c r="H4" s="25"/>
      <c r="I4" s="26"/>
      <c r="J4" s="25"/>
      <c r="K4" s="26"/>
      <c r="L4" s="25"/>
      <c r="M4" s="26"/>
      <c r="N4" s="25"/>
      <c r="O4" s="27"/>
      <c r="P4" s="29"/>
      <c r="Q4" s="29"/>
    </row>
    <row r="5" spans="1:17">
      <c r="A5" s="41"/>
      <c r="B5" s="26"/>
      <c r="C5" s="26"/>
      <c r="D5" s="25"/>
      <c r="E5" s="26"/>
      <c r="F5" s="25"/>
      <c r="G5" s="26"/>
      <c r="H5" s="25"/>
      <c r="I5" s="26"/>
      <c r="J5" s="25"/>
      <c r="K5" s="26"/>
      <c r="L5" s="25"/>
      <c r="M5" s="26"/>
      <c r="N5" s="25"/>
      <c r="O5" s="27"/>
      <c r="P5" s="29"/>
      <c r="Q5" s="29"/>
    </row>
    <row r="6" spans="1:17">
      <c r="A6" s="38" t="s">
        <v>230</v>
      </c>
      <c r="B6" s="72" t="s">
        <v>57</v>
      </c>
      <c r="C6" s="73" t="s">
        <v>24</v>
      </c>
      <c r="D6" s="25">
        <v>13.33</v>
      </c>
      <c r="E6" s="26">
        <f t="shared" ref="E6:E16" si="0">RANK(D6,D$6:D$16)</f>
        <v>8</v>
      </c>
      <c r="F6" s="25">
        <v>13.5</v>
      </c>
      <c r="G6" s="26">
        <f t="shared" ref="G6:G16" si="1">RANK(F6,F$6:F$16)</f>
        <v>1</v>
      </c>
      <c r="H6" s="25">
        <v>10.95</v>
      </c>
      <c r="I6" s="26">
        <f t="shared" ref="I6:I16" si="2">RANK(H6,H$6:H$16)</f>
        <v>1</v>
      </c>
      <c r="J6" s="25">
        <v>11.45</v>
      </c>
      <c r="K6" s="26">
        <f t="shared" ref="K6:K16" si="3">RANK(J6,J$6:J$16)</f>
        <v>3</v>
      </c>
      <c r="L6" s="25">
        <v>10.7</v>
      </c>
      <c r="M6" s="26">
        <f t="shared" ref="M6:M16" si="4">RANK(L6,L$6:L$16)</f>
        <v>5</v>
      </c>
      <c r="N6" s="58">
        <f t="shared" ref="N6:N16" si="5">D6+F6+H6+J6+L6</f>
        <v>59.930000000000007</v>
      </c>
      <c r="O6" s="27">
        <f t="shared" ref="O6:O16" si="6">RANK(N6,N$6:N$16)</f>
        <v>1</v>
      </c>
      <c r="P6" s="30"/>
      <c r="Q6" s="30" t="str">
        <f t="shared" ref="Q6:Q16" si="7">IF(N6&lt;50,"F","P")</f>
        <v>P</v>
      </c>
    </row>
    <row r="7" spans="1:17">
      <c r="A7" s="38" t="s">
        <v>229</v>
      </c>
      <c r="B7" s="68" t="s">
        <v>106</v>
      </c>
      <c r="C7" s="69" t="s">
        <v>24</v>
      </c>
      <c r="D7" s="25">
        <v>13.83</v>
      </c>
      <c r="E7" s="26">
        <f t="shared" si="0"/>
        <v>1</v>
      </c>
      <c r="F7" s="25">
        <v>12.5</v>
      </c>
      <c r="G7" s="26">
        <f t="shared" si="1"/>
        <v>7</v>
      </c>
      <c r="H7" s="25">
        <v>10.55</v>
      </c>
      <c r="I7" s="26">
        <f t="shared" si="2"/>
        <v>2</v>
      </c>
      <c r="J7" s="25">
        <v>12.05</v>
      </c>
      <c r="K7" s="26">
        <f t="shared" si="3"/>
        <v>1</v>
      </c>
      <c r="L7" s="25">
        <v>10.050000000000001</v>
      </c>
      <c r="M7" s="26">
        <f t="shared" si="4"/>
        <v>7</v>
      </c>
      <c r="N7" s="58">
        <f t="shared" si="5"/>
        <v>58.97999999999999</v>
      </c>
      <c r="O7" s="27">
        <f t="shared" si="6"/>
        <v>2</v>
      </c>
      <c r="P7" s="30"/>
      <c r="Q7" s="30" t="str">
        <f t="shared" si="7"/>
        <v>P</v>
      </c>
    </row>
    <row r="8" spans="1:17">
      <c r="A8" s="38" t="s">
        <v>231</v>
      </c>
      <c r="B8" s="68" t="s">
        <v>303</v>
      </c>
      <c r="C8" s="69" t="s">
        <v>24</v>
      </c>
      <c r="D8" s="25">
        <v>13.43</v>
      </c>
      <c r="E8" s="26">
        <f t="shared" si="0"/>
        <v>7</v>
      </c>
      <c r="F8" s="25">
        <v>13.15</v>
      </c>
      <c r="G8" s="26">
        <f t="shared" si="1"/>
        <v>3</v>
      </c>
      <c r="H8" s="25">
        <v>9.6999999999999993</v>
      </c>
      <c r="I8" s="26">
        <f t="shared" si="2"/>
        <v>4</v>
      </c>
      <c r="J8" s="25">
        <v>10.75</v>
      </c>
      <c r="K8" s="26">
        <f t="shared" si="3"/>
        <v>8</v>
      </c>
      <c r="L8" s="25">
        <v>11</v>
      </c>
      <c r="M8" s="26">
        <f t="shared" si="4"/>
        <v>3</v>
      </c>
      <c r="N8" s="58">
        <f t="shared" si="5"/>
        <v>58.03</v>
      </c>
      <c r="O8" s="27">
        <f t="shared" si="6"/>
        <v>3</v>
      </c>
      <c r="P8" s="30"/>
      <c r="Q8" s="30" t="str">
        <f t="shared" si="7"/>
        <v>P</v>
      </c>
    </row>
    <row r="9" spans="1:17">
      <c r="A9" s="38">
        <v>122</v>
      </c>
      <c r="B9" s="68" t="s">
        <v>107</v>
      </c>
      <c r="C9" s="69" t="s">
        <v>27</v>
      </c>
      <c r="D9" s="25">
        <v>13</v>
      </c>
      <c r="E9" s="26">
        <f t="shared" si="0"/>
        <v>10</v>
      </c>
      <c r="F9" s="25">
        <v>12.85</v>
      </c>
      <c r="G9" s="26">
        <f t="shared" si="1"/>
        <v>5</v>
      </c>
      <c r="H9" s="25">
        <v>10.15</v>
      </c>
      <c r="I9" s="26">
        <f t="shared" si="2"/>
        <v>3</v>
      </c>
      <c r="J9" s="25">
        <v>10.8</v>
      </c>
      <c r="K9" s="26">
        <f t="shared" si="3"/>
        <v>7</v>
      </c>
      <c r="L9" s="25">
        <v>11.15</v>
      </c>
      <c r="M9" s="26">
        <f t="shared" si="4"/>
        <v>1</v>
      </c>
      <c r="N9" s="58">
        <f t="shared" si="5"/>
        <v>57.949999999999996</v>
      </c>
      <c r="O9" s="27">
        <f t="shared" si="6"/>
        <v>4</v>
      </c>
      <c r="P9" s="30"/>
      <c r="Q9" s="30" t="str">
        <f t="shared" si="7"/>
        <v>P</v>
      </c>
    </row>
    <row r="10" spans="1:17">
      <c r="A10" s="38" t="s">
        <v>235</v>
      </c>
      <c r="B10" s="68" t="s">
        <v>149</v>
      </c>
      <c r="C10" s="69" t="s">
        <v>24</v>
      </c>
      <c r="D10" s="25">
        <v>13.23</v>
      </c>
      <c r="E10" s="26">
        <f t="shared" si="0"/>
        <v>9</v>
      </c>
      <c r="F10" s="25">
        <v>13.2</v>
      </c>
      <c r="G10" s="26">
        <f t="shared" si="1"/>
        <v>2</v>
      </c>
      <c r="H10" s="25">
        <v>9.5500000000000007</v>
      </c>
      <c r="I10" s="26">
        <f t="shared" si="2"/>
        <v>6</v>
      </c>
      <c r="J10" s="25">
        <v>11.15</v>
      </c>
      <c r="K10" s="26">
        <f t="shared" si="3"/>
        <v>5</v>
      </c>
      <c r="L10" s="25">
        <v>10.75</v>
      </c>
      <c r="M10" s="26">
        <f t="shared" si="4"/>
        <v>4</v>
      </c>
      <c r="N10" s="58">
        <f t="shared" si="5"/>
        <v>57.88</v>
      </c>
      <c r="O10" s="27">
        <f t="shared" si="6"/>
        <v>5</v>
      </c>
      <c r="P10" s="30"/>
      <c r="Q10" s="30" t="str">
        <f t="shared" si="7"/>
        <v>P</v>
      </c>
    </row>
    <row r="11" spans="1:17">
      <c r="A11" s="38" t="s">
        <v>234</v>
      </c>
      <c r="B11" s="68" t="s">
        <v>115</v>
      </c>
      <c r="C11" s="69" t="s">
        <v>24</v>
      </c>
      <c r="D11" s="25">
        <v>13.83</v>
      </c>
      <c r="E11" s="26">
        <f t="shared" si="0"/>
        <v>1</v>
      </c>
      <c r="F11" s="25">
        <v>12.55</v>
      </c>
      <c r="G11" s="26">
        <f t="shared" si="1"/>
        <v>6</v>
      </c>
      <c r="H11" s="25">
        <v>8.85</v>
      </c>
      <c r="I11" s="26">
        <f t="shared" si="2"/>
        <v>7</v>
      </c>
      <c r="J11" s="25">
        <v>11.05</v>
      </c>
      <c r="K11" s="26">
        <f t="shared" si="3"/>
        <v>6</v>
      </c>
      <c r="L11" s="25">
        <v>11.05</v>
      </c>
      <c r="M11" s="26">
        <f t="shared" si="4"/>
        <v>2</v>
      </c>
      <c r="N11" s="58">
        <f t="shared" si="5"/>
        <v>57.33</v>
      </c>
      <c r="O11" s="27">
        <f t="shared" si="6"/>
        <v>6</v>
      </c>
      <c r="P11" s="30"/>
      <c r="Q11" s="30" t="str">
        <f t="shared" si="7"/>
        <v>P</v>
      </c>
    </row>
    <row r="12" spans="1:17">
      <c r="A12" s="38">
        <v>121</v>
      </c>
      <c r="B12" s="68" t="s">
        <v>56</v>
      </c>
      <c r="C12" s="69" t="s">
        <v>35</v>
      </c>
      <c r="D12" s="25">
        <v>13.83</v>
      </c>
      <c r="E12" s="26">
        <f t="shared" si="0"/>
        <v>1</v>
      </c>
      <c r="F12" s="25">
        <v>12.05</v>
      </c>
      <c r="G12" s="26">
        <f t="shared" si="1"/>
        <v>8</v>
      </c>
      <c r="H12" s="25">
        <v>8</v>
      </c>
      <c r="I12" s="26">
        <f t="shared" si="2"/>
        <v>9</v>
      </c>
      <c r="J12" s="25">
        <v>11.45</v>
      </c>
      <c r="K12" s="26">
        <f t="shared" si="3"/>
        <v>3</v>
      </c>
      <c r="L12" s="25">
        <v>9.5500000000000007</v>
      </c>
      <c r="M12" s="26">
        <f t="shared" si="4"/>
        <v>8</v>
      </c>
      <c r="N12" s="58">
        <f t="shared" si="5"/>
        <v>54.879999999999995</v>
      </c>
      <c r="O12" s="27">
        <f t="shared" si="6"/>
        <v>7</v>
      </c>
      <c r="P12" s="30"/>
      <c r="Q12" s="30" t="str">
        <f t="shared" si="7"/>
        <v>P</v>
      </c>
    </row>
    <row r="13" spans="1:17">
      <c r="A13" s="38" t="s">
        <v>232</v>
      </c>
      <c r="B13" s="68" t="s">
        <v>233</v>
      </c>
      <c r="C13" s="69" t="s">
        <v>24</v>
      </c>
      <c r="D13" s="25">
        <v>13.73</v>
      </c>
      <c r="E13" s="26">
        <f t="shared" si="0"/>
        <v>4</v>
      </c>
      <c r="F13" s="25">
        <v>11.85</v>
      </c>
      <c r="G13" s="26">
        <f t="shared" si="1"/>
        <v>9</v>
      </c>
      <c r="H13" s="25">
        <v>6.9</v>
      </c>
      <c r="I13" s="26">
        <f t="shared" si="2"/>
        <v>11</v>
      </c>
      <c r="J13" s="25">
        <v>11.55</v>
      </c>
      <c r="K13" s="26">
        <f t="shared" si="3"/>
        <v>2</v>
      </c>
      <c r="L13" s="25">
        <v>9.25</v>
      </c>
      <c r="M13" s="26">
        <f t="shared" si="4"/>
        <v>9</v>
      </c>
      <c r="N13" s="58">
        <f t="shared" si="5"/>
        <v>53.28</v>
      </c>
      <c r="O13" s="27">
        <f t="shared" si="6"/>
        <v>8</v>
      </c>
      <c r="P13" s="30"/>
      <c r="Q13" s="30" t="str">
        <f t="shared" si="7"/>
        <v>P</v>
      </c>
    </row>
    <row r="14" spans="1:17">
      <c r="A14" s="38" t="s">
        <v>226</v>
      </c>
      <c r="B14" s="68" t="s">
        <v>112</v>
      </c>
      <c r="C14" s="69" t="s">
        <v>30</v>
      </c>
      <c r="D14" s="25">
        <v>13.57</v>
      </c>
      <c r="E14" s="26">
        <f t="shared" si="0"/>
        <v>5</v>
      </c>
      <c r="F14" s="25">
        <v>13.05</v>
      </c>
      <c r="G14" s="26">
        <f t="shared" si="1"/>
        <v>4</v>
      </c>
      <c r="H14" s="25">
        <v>7.85</v>
      </c>
      <c r="I14" s="26">
        <f t="shared" si="2"/>
        <v>10</v>
      </c>
      <c r="J14" s="25">
        <v>10.1</v>
      </c>
      <c r="K14" s="26">
        <f t="shared" si="3"/>
        <v>11</v>
      </c>
      <c r="L14" s="25">
        <v>8.15</v>
      </c>
      <c r="M14" s="26">
        <f t="shared" si="4"/>
        <v>11</v>
      </c>
      <c r="N14" s="58">
        <f t="shared" si="5"/>
        <v>52.72</v>
      </c>
      <c r="O14" s="27">
        <f t="shared" si="6"/>
        <v>9</v>
      </c>
      <c r="P14" s="30"/>
      <c r="Q14" s="30" t="str">
        <f t="shared" si="7"/>
        <v>P</v>
      </c>
    </row>
    <row r="15" spans="1:17">
      <c r="A15" s="36" t="s">
        <v>224</v>
      </c>
      <c r="B15" s="60" t="s">
        <v>108</v>
      </c>
      <c r="C15" s="26" t="s">
        <v>30</v>
      </c>
      <c r="D15" s="25">
        <v>12.63</v>
      </c>
      <c r="E15" s="26">
        <f t="shared" si="0"/>
        <v>11</v>
      </c>
      <c r="F15" s="25">
        <v>8.0500000000000007</v>
      </c>
      <c r="G15" s="26">
        <f t="shared" si="1"/>
        <v>10</v>
      </c>
      <c r="H15" s="25">
        <v>9.6999999999999993</v>
      </c>
      <c r="I15" s="26">
        <f t="shared" si="2"/>
        <v>4</v>
      </c>
      <c r="J15" s="25">
        <v>10.6</v>
      </c>
      <c r="K15" s="26">
        <f t="shared" si="3"/>
        <v>9</v>
      </c>
      <c r="L15" s="25">
        <v>10.35</v>
      </c>
      <c r="M15" s="26">
        <f t="shared" si="4"/>
        <v>6</v>
      </c>
      <c r="N15" s="58">
        <f t="shared" si="5"/>
        <v>51.33</v>
      </c>
      <c r="O15" s="27">
        <f t="shared" si="6"/>
        <v>10</v>
      </c>
      <c r="P15" s="30"/>
      <c r="Q15" s="30" t="str">
        <f t="shared" si="7"/>
        <v>P</v>
      </c>
    </row>
    <row r="16" spans="1:17">
      <c r="A16" s="38" t="s">
        <v>225</v>
      </c>
      <c r="B16" s="68" t="s">
        <v>110</v>
      </c>
      <c r="C16" s="69" t="s">
        <v>30</v>
      </c>
      <c r="D16" s="25">
        <v>13.47</v>
      </c>
      <c r="E16" s="26">
        <f t="shared" si="0"/>
        <v>6</v>
      </c>
      <c r="F16" s="25">
        <v>0</v>
      </c>
      <c r="G16" s="26">
        <f t="shared" si="1"/>
        <v>11</v>
      </c>
      <c r="H16" s="25">
        <v>8.3000000000000007</v>
      </c>
      <c r="I16" s="26">
        <f t="shared" si="2"/>
        <v>8</v>
      </c>
      <c r="J16" s="25">
        <v>10.55</v>
      </c>
      <c r="K16" s="26">
        <f t="shared" si="3"/>
        <v>10</v>
      </c>
      <c r="L16" s="25">
        <v>8.6999999999999993</v>
      </c>
      <c r="M16" s="26">
        <f t="shared" si="4"/>
        <v>10</v>
      </c>
      <c r="N16" s="58">
        <f t="shared" si="5"/>
        <v>41.02000000000001</v>
      </c>
      <c r="O16" s="27">
        <f t="shared" si="6"/>
        <v>11</v>
      </c>
      <c r="P16" s="30"/>
      <c r="Q16" s="30" t="str">
        <f t="shared" si="7"/>
        <v>F</v>
      </c>
    </row>
    <row r="17" spans="1:17">
      <c r="A17" s="38"/>
      <c r="B17" s="68"/>
      <c r="C17" s="69"/>
      <c r="D17" s="25"/>
      <c r="E17" s="26"/>
      <c r="F17" s="25"/>
      <c r="G17" s="26"/>
      <c r="H17" s="25"/>
      <c r="I17" s="26"/>
      <c r="J17" s="25"/>
      <c r="K17" s="26"/>
      <c r="L17" s="25"/>
      <c r="M17" s="26"/>
      <c r="N17" s="58"/>
      <c r="O17" s="27"/>
      <c r="P17" s="30"/>
      <c r="Q17" s="30"/>
    </row>
    <row r="18" spans="1:17">
      <c r="A18" s="38" t="s">
        <v>227</v>
      </c>
      <c r="B18" s="68" t="s">
        <v>228</v>
      </c>
      <c r="C18" s="69" t="s">
        <v>30</v>
      </c>
      <c r="D18" s="25">
        <v>13.57</v>
      </c>
      <c r="E18" s="26"/>
      <c r="F18" s="25">
        <v>12.65</v>
      </c>
      <c r="G18" s="26"/>
      <c r="H18" s="25">
        <v>9.3000000000000007</v>
      </c>
      <c r="I18" s="26"/>
      <c r="J18" s="25">
        <v>11.05</v>
      </c>
      <c r="K18" s="26"/>
      <c r="L18" s="25">
        <v>11.45</v>
      </c>
      <c r="M18" s="26"/>
      <c r="N18" s="58">
        <f>D18+F18+H18+J18+L18</f>
        <v>58.019999999999996</v>
      </c>
      <c r="O18" s="27"/>
      <c r="P18" s="30"/>
      <c r="Q18" s="30" t="str">
        <f>IF(N18&lt;50,"F","P")</f>
        <v>P</v>
      </c>
    </row>
    <row r="19" spans="1:17">
      <c r="A19" s="24"/>
      <c r="B19" s="48" t="s">
        <v>136</v>
      </c>
      <c r="C19" s="48"/>
      <c r="D19" s="25"/>
      <c r="E19" s="26"/>
      <c r="F19" s="25"/>
      <c r="G19" s="26"/>
      <c r="H19" s="25"/>
      <c r="I19" s="26"/>
      <c r="J19" s="25"/>
      <c r="K19" s="26"/>
      <c r="L19" s="25"/>
      <c r="M19" s="26"/>
      <c r="N19" s="58"/>
      <c r="O19" s="27"/>
      <c r="P19" s="30"/>
      <c r="Q19" s="30"/>
    </row>
    <row r="20" spans="1:17">
      <c r="A20" s="26"/>
      <c r="B20" s="40" t="s">
        <v>9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58"/>
      <c r="O20" s="27"/>
      <c r="P20" s="29"/>
      <c r="Q20" s="29"/>
    </row>
    <row r="21" spans="1:17">
      <c r="A21" s="26"/>
      <c r="B21" s="26" t="s">
        <v>136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58"/>
      <c r="O21" s="27"/>
      <c r="P21" s="30"/>
      <c r="Q21" s="30"/>
    </row>
    <row r="22" spans="1:17">
      <c r="A22" s="38">
        <v>100</v>
      </c>
      <c r="B22" s="68" t="s">
        <v>152</v>
      </c>
      <c r="C22" s="69" t="s">
        <v>26</v>
      </c>
      <c r="D22" s="25">
        <v>13.27</v>
      </c>
      <c r="E22" s="26">
        <f t="shared" ref="E22:E32" si="8">RANK(D22,D$22:D$32)</f>
        <v>2</v>
      </c>
      <c r="F22" s="25">
        <v>13.15</v>
      </c>
      <c r="G22" s="26">
        <f t="shared" ref="G22:G32" si="9">RANK(F22,F$22:F$32)</f>
        <v>3</v>
      </c>
      <c r="H22" s="25">
        <v>12.4</v>
      </c>
      <c r="I22" s="26">
        <f t="shared" ref="I22:I32" si="10">RANK(H22,H$22:H$32)</f>
        <v>2</v>
      </c>
      <c r="J22" s="25">
        <v>12.75</v>
      </c>
      <c r="K22" s="26">
        <f t="shared" ref="K22:K32" si="11">RANK(J22,J$22:J$32)</f>
        <v>1</v>
      </c>
      <c r="L22" s="25">
        <v>12.15</v>
      </c>
      <c r="M22" s="26">
        <f t="shared" ref="M22:M32" si="12">RANK(L22,L$22:L$32)</f>
        <v>1</v>
      </c>
      <c r="N22" s="58">
        <f t="shared" ref="N22:N32" si="13">D22+F22+H22+J22+L22</f>
        <v>63.72</v>
      </c>
      <c r="O22" s="27">
        <f t="shared" ref="O22:O32" si="14">RANK(N22,N$22:N$32)</f>
        <v>1</v>
      </c>
      <c r="P22" s="30"/>
      <c r="Q22" s="30" t="str">
        <f t="shared" ref="Q22:Q32" si="15">IF(N22&lt;50,"F","P")</f>
        <v>P</v>
      </c>
    </row>
    <row r="23" spans="1:17">
      <c r="A23" s="38">
        <v>98</v>
      </c>
      <c r="B23" s="68" t="s">
        <v>153</v>
      </c>
      <c r="C23" s="69" t="s">
        <v>26</v>
      </c>
      <c r="D23" s="25">
        <v>13</v>
      </c>
      <c r="E23" s="26">
        <f t="shared" si="8"/>
        <v>5</v>
      </c>
      <c r="F23" s="25">
        <v>12.45</v>
      </c>
      <c r="G23" s="26">
        <f t="shared" si="9"/>
        <v>6</v>
      </c>
      <c r="H23" s="25">
        <v>12.6</v>
      </c>
      <c r="I23" s="26">
        <f t="shared" si="10"/>
        <v>1</v>
      </c>
      <c r="J23" s="25">
        <v>12.65</v>
      </c>
      <c r="K23" s="26">
        <f t="shared" si="11"/>
        <v>2</v>
      </c>
      <c r="L23" s="25">
        <v>12.05</v>
      </c>
      <c r="M23" s="26">
        <f t="shared" si="12"/>
        <v>2</v>
      </c>
      <c r="N23" s="58">
        <f t="shared" si="13"/>
        <v>62.75</v>
      </c>
      <c r="O23" s="27">
        <f t="shared" si="14"/>
        <v>2</v>
      </c>
      <c r="P23" s="30"/>
      <c r="Q23" s="30" t="str">
        <f t="shared" si="15"/>
        <v>P</v>
      </c>
    </row>
    <row r="24" spans="1:17">
      <c r="A24" s="38">
        <v>99</v>
      </c>
      <c r="B24" s="68" t="s">
        <v>151</v>
      </c>
      <c r="C24" s="69" t="s">
        <v>26</v>
      </c>
      <c r="D24" s="25">
        <v>13.33</v>
      </c>
      <c r="E24" s="26">
        <f t="shared" si="8"/>
        <v>1</v>
      </c>
      <c r="F24" s="25">
        <v>13.15</v>
      </c>
      <c r="G24" s="26">
        <f t="shared" si="9"/>
        <v>3</v>
      </c>
      <c r="H24" s="25">
        <v>11.25</v>
      </c>
      <c r="I24" s="26">
        <f t="shared" si="10"/>
        <v>4</v>
      </c>
      <c r="J24" s="25">
        <v>12.65</v>
      </c>
      <c r="K24" s="26">
        <f t="shared" si="11"/>
        <v>2</v>
      </c>
      <c r="L24" s="25">
        <v>9.75</v>
      </c>
      <c r="M24" s="26">
        <f t="shared" si="12"/>
        <v>5</v>
      </c>
      <c r="N24" s="58">
        <f t="shared" si="13"/>
        <v>60.13</v>
      </c>
      <c r="O24" s="27">
        <f t="shared" si="14"/>
        <v>3</v>
      </c>
      <c r="P24" s="30"/>
      <c r="Q24" s="30" t="str">
        <f t="shared" si="15"/>
        <v>P</v>
      </c>
    </row>
    <row r="25" spans="1:17">
      <c r="A25" s="38">
        <v>101</v>
      </c>
      <c r="B25" s="68" t="s">
        <v>268</v>
      </c>
      <c r="C25" s="69" t="s">
        <v>26</v>
      </c>
      <c r="D25" s="25">
        <v>13.17</v>
      </c>
      <c r="E25" s="26">
        <f t="shared" si="8"/>
        <v>3</v>
      </c>
      <c r="F25" s="25">
        <v>13.45</v>
      </c>
      <c r="G25" s="26">
        <f t="shared" si="9"/>
        <v>1</v>
      </c>
      <c r="H25" s="25">
        <v>11.15</v>
      </c>
      <c r="I25" s="26">
        <f t="shared" si="10"/>
        <v>5</v>
      </c>
      <c r="J25" s="25">
        <v>12.25</v>
      </c>
      <c r="K25" s="26">
        <f t="shared" si="11"/>
        <v>5</v>
      </c>
      <c r="L25" s="25">
        <v>10</v>
      </c>
      <c r="M25" s="26">
        <f t="shared" si="12"/>
        <v>4</v>
      </c>
      <c r="N25" s="58">
        <f t="shared" si="13"/>
        <v>60.019999999999996</v>
      </c>
      <c r="O25" s="27">
        <f t="shared" si="14"/>
        <v>4</v>
      </c>
      <c r="P25" s="30"/>
      <c r="Q25" s="30" t="str">
        <f t="shared" si="15"/>
        <v>P</v>
      </c>
    </row>
    <row r="26" spans="1:17">
      <c r="A26" s="33" t="s">
        <v>219</v>
      </c>
      <c r="B26" s="68" t="s">
        <v>220</v>
      </c>
      <c r="C26" s="69" t="s">
        <v>27</v>
      </c>
      <c r="D26" s="25">
        <v>13.17</v>
      </c>
      <c r="E26" s="26">
        <f t="shared" si="8"/>
        <v>3</v>
      </c>
      <c r="F26" s="25">
        <v>13</v>
      </c>
      <c r="G26" s="26">
        <f t="shared" si="9"/>
        <v>5</v>
      </c>
      <c r="H26" s="25">
        <v>10.55</v>
      </c>
      <c r="I26" s="26">
        <f t="shared" si="10"/>
        <v>6</v>
      </c>
      <c r="J26" s="25">
        <v>12.6</v>
      </c>
      <c r="K26" s="26">
        <f t="shared" si="11"/>
        <v>4</v>
      </c>
      <c r="L26" s="25">
        <v>9.3000000000000007</v>
      </c>
      <c r="M26" s="26">
        <f t="shared" si="12"/>
        <v>7</v>
      </c>
      <c r="N26" s="58">
        <f t="shared" si="13"/>
        <v>58.620000000000005</v>
      </c>
      <c r="O26" s="27">
        <f t="shared" si="14"/>
        <v>5</v>
      </c>
      <c r="P26" s="30"/>
      <c r="Q26" s="30" t="str">
        <f t="shared" si="15"/>
        <v>P</v>
      </c>
    </row>
    <row r="27" spans="1:17">
      <c r="A27" s="38">
        <v>103</v>
      </c>
      <c r="B27" s="68" t="s">
        <v>269</v>
      </c>
      <c r="C27" s="69" t="s">
        <v>25</v>
      </c>
      <c r="D27" s="25">
        <v>12.63</v>
      </c>
      <c r="E27" s="26">
        <f t="shared" si="8"/>
        <v>7</v>
      </c>
      <c r="F27" s="25">
        <v>12.35</v>
      </c>
      <c r="G27" s="26">
        <f t="shared" si="9"/>
        <v>7</v>
      </c>
      <c r="H27" s="25">
        <v>10.3</v>
      </c>
      <c r="I27" s="26">
        <f t="shared" si="10"/>
        <v>9</v>
      </c>
      <c r="J27" s="25">
        <v>11.85</v>
      </c>
      <c r="K27" s="26">
        <f t="shared" si="11"/>
        <v>8</v>
      </c>
      <c r="L27" s="25">
        <v>9.1999999999999993</v>
      </c>
      <c r="M27" s="26">
        <f t="shared" si="12"/>
        <v>10</v>
      </c>
      <c r="N27" s="58">
        <f t="shared" si="13"/>
        <v>56.33</v>
      </c>
      <c r="O27" s="27">
        <f t="shared" si="14"/>
        <v>6</v>
      </c>
      <c r="P27" s="30"/>
      <c r="Q27" s="30" t="str">
        <f t="shared" si="15"/>
        <v>P</v>
      </c>
    </row>
    <row r="28" spans="1:17">
      <c r="A28" s="33" t="s">
        <v>221</v>
      </c>
      <c r="B28" s="68" t="s">
        <v>222</v>
      </c>
      <c r="C28" s="69" t="s">
        <v>27</v>
      </c>
      <c r="D28" s="25">
        <v>12.1</v>
      </c>
      <c r="E28" s="26">
        <f t="shared" si="8"/>
        <v>9</v>
      </c>
      <c r="F28" s="25">
        <v>10.4</v>
      </c>
      <c r="G28" s="26">
        <f t="shared" si="9"/>
        <v>11</v>
      </c>
      <c r="H28" s="25">
        <v>10.5</v>
      </c>
      <c r="I28" s="26">
        <f t="shared" si="10"/>
        <v>7</v>
      </c>
      <c r="J28" s="25">
        <v>12.1</v>
      </c>
      <c r="K28" s="26">
        <f t="shared" si="11"/>
        <v>6</v>
      </c>
      <c r="L28" s="25">
        <v>10.3</v>
      </c>
      <c r="M28" s="26">
        <f t="shared" si="12"/>
        <v>3</v>
      </c>
      <c r="N28" s="58">
        <f t="shared" si="13"/>
        <v>55.400000000000006</v>
      </c>
      <c r="O28" s="27">
        <f t="shared" si="14"/>
        <v>7</v>
      </c>
      <c r="P28" s="30"/>
      <c r="Q28" s="30" t="str">
        <f t="shared" si="15"/>
        <v>P</v>
      </c>
    </row>
    <row r="29" spans="1:17">
      <c r="A29" s="38">
        <v>106</v>
      </c>
      <c r="B29" s="68" t="s">
        <v>104</v>
      </c>
      <c r="C29" s="69" t="s">
        <v>27</v>
      </c>
      <c r="D29" s="25">
        <v>12.77</v>
      </c>
      <c r="E29" s="26">
        <f t="shared" si="8"/>
        <v>6</v>
      </c>
      <c r="F29" s="25">
        <v>12.2</v>
      </c>
      <c r="G29" s="26">
        <f t="shared" si="9"/>
        <v>8</v>
      </c>
      <c r="H29" s="25">
        <v>9.6</v>
      </c>
      <c r="I29" s="26">
        <f t="shared" si="10"/>
        <v>11</v>
      </c>
      <c r="J29" s="25">
        <v>10.65</v>
      </c>
      <c r="K29" s="26">
        <f t="shared" si="11"/>
        <v>10</v>
      </c>
      <c r="L29" s="25">
        <v>9.3000000000000007</v>
      </c>
      <c r="M29" s="26">
        <f t="shared" si="12"/>
        <v>7</v>
      </c>
      <c r="N29" s="58">
        <f t="shared" si="13"/>
        <v>54.519999999999996</v>
      </c>
      <c r="O29" s="27">
        <f t="shared" si="14"/>
        <v>8</v>
      </c>
      <c r="P29" s="30"/>
      <c r="Q29" s="30" t="str">
        <f t="shared" si="15"/>
        <v>P</v>
      </c>
    </row>
    <row r="30" spans="1:17">
      <c r="A30" s="33" t="s">
        <v>113</v>
      </c>
      <c r="B30" s="68" t="s">
        <v>154</v>
      </c>
      <c r="C30" s="69" t="s">
        <v>53</v>
      </c>
      <c r="D30" s="25">
        <v>11.23</v>
      </c>
      <c r="E30" s="26">
        <f t="shared" si="8"/>
        <v>10</v>
      </c>
      <c r="F30" s="25">
        <v>11.2</v>
      </c>
      <c r="G30" s="26">
        <f t="shared" si="9"/>
        <v>9</v>
      </c>
      <c r="H30" s="25">
        <v>11.3</v>
      </c>
      <c r="I30" s="26">
        <f t="shared" si="10"/>
        <v>3</v>
      </c>
      <c r="J30" s="25">
        <v>10.1</v>
      </c>
      <c r="K30" s="26">
        <f t="shared" si="11"/>
        <v>11</v>
      </c>
      <c r="L30" s="25">
        <v>9.3000000000000007</v>
      </c>
      <c r="M30" s="26">
        <f t="shared" si="12"/>
        <v>7</v>
      </c>
      <c r="N30" s="58">
        <f t="shared" si="13"/>
        <v>53.13000000000001</v>
      </c>
      <c r="O30" s="27">
        <f t="shared" si="14"/>
        <v>9</v>
      </c>
      <c r="P30" s="30"/>
      <c r="Q30" s="30" t="str">
        <f t="shared" si="15"/>
        <v>P</v>
      </c>
    </row>
    <row r="31" spans="1:17">
      <c r="A31" s="33" t="s">
        <v>109</v>
      </c>
      <c r="B31" s="68" t="s">
        <v>105</v>
      </c>
      <c r="C31" s="69" t="s">
        <v>27</v>
      </c>
      <c r="D31" s="25">
        <v>12.57</v>
      </c>
      <c r="E31" s="26">
        <f t="shared" si="8"/>
        <v>8</v>
      </c>
      <c r="F31" s="25">
        <v>11.15</v>
      </c>
      <c r="G31" s="26">
        <f t="shared" si="9"/>
        <v>10</v>
      </c>
      <c r="H31" s="25">
        <v>10.35</v>
      </c>
      <c r="I31" s="26">
        <f t="shared" si="10"/>
        <v>8</v>
      </c>
      <c r="J31" s="25">
        <v>10.95</v>
      </c>
      <c r="K31" s="26">
        <f t="shared" si="11"/>
        <v>9</v>
      </c>
      <c r="L31" s="25">
        <v>6.2</v>
      </c>
      <c r="M31" s="26">
        <f t="shared" si="12"/>
        <v>11</v>
      </c>
      <c r="N31" s="58">
        <f t="shared" si="13"/>
        <v>51.22</v>
      </c>
      <c r="O31" s="27">
        <f t="shared" si="14"/>
        <v>10</v>
      </c>
      <c r="P31" s="30"/>
      <c r="Q31" s="30" t="str">
        <f t="shared" si="15"/>
        <v>P</v>
      </c>
    </row>
    <row r="32" spans="1:17">
      <c r="A32" s="33" t="s">
        <v>111</v>
      </c>
      <c r="B32" s="68" t="s">
        <v>223</v>
      </c>
      <c r="C32" s="69" t="s">
        <v>27</v>
      </c>
      <c r="D32" s="25">
        <v>0</v>
      </c>
      <c r="E32" s="26">
        <f t="shared" si="8"/>
        <v>11</v>
      </c>
      <c r="F32" s="25">
        <v>13.3</v>
      </c>
      <c r="G32" s="26">
        <f t="shared" si="9"/>
        <v>2</v>
      </c>
      <c r="H32" s="25">
        <v>9.9</v>
      </c>
      <c r="I32" s="26">
        <f t="shared" si="10"/>
        <v>10</v>
      </c>
      <c r="J32" s="25">
        <v>12</v>
      </c>
      <c r="K32" s="26">
        <f t="shared" si="11"/>
        <v>7</v>
      </c>
      <c r="L32" s="25">
        <v>9.5500000000000007</v>
      </c>
      <c r="M32" s="26">
        <f t="shared" si="12"/>
        <v>6</v>
      </c>
      <c r="N32" s="58">
        <f t="shared" si="13"/>
        <v>44.75</v>
      </c>
      <c r="O32" s="27">
        <f t="shared" si="14"/>
        <v>11</v>
      </c>
      <c r="P32" s="30"/>
      <c r="Q32" s="30" t="str">
        <f t="shared" si="15"/>
        <v>F</v>
      </c>
    </row>
    <row r="33" spans="1:17">
      <c r="A33" s="33"/>
      <c r="B33" s="68"/>
      <c r="C33" s="69"/>
      <c r="D33" s="25"/>
      <c r="E33" s="26"/>
      <c r="F33" s="25"/>
      <c r="G33" s="26"/>
      <c r="H33" s="25"/>
      <c r="I33" s="26"/>
      <c r="J33" s="25"/>
      <c r="K33" s="26"/>
      <c r="L33" s="25"/>
      <c r="M33" s="26"/>
      <c r="N33" s="58"/>
      <c r="O33" s="27"/>
      <c r="P33" s="30"/>
      <c r="Q33" s="30"/>
    </row>
    <row r="34" spans="1:17">
      <c r="A34" s="38">
        <v>102</v>
      </c>
      <c r="B34" s="68" t="s">
        <v>217</v>
      </c>
      <c r="C34" s="69" t="s">
        <v>218</v>
      </c>
      <c r="D34" s="25">
        <v>12.6</v>
      </c>
      <c r="E34" s="26"/>
      <c r="F34" s="25">
        <v>12.3</v>
      </c>
      <c r="G34" s="26"/>
      <c r="H34" s="25">
        <v>8.75</v>
      </c>
      <c r="I34" s="26"/>
      <c r="J34" s="25">
        <v>11.2</v>
      </c>
      <c r="K34" s="26"/>
      <c r="L34" s="25">
        <v>8.9499999999999993</v>
      </c>
      <c r="M34" s="26"/>
      <c r="N34" s="58">
        <f>D34+F34+H34+J34+L34</f>
        <v>53.8</v>
      </c>
      <c r="O34" s="27"/>
      <c r="P34" s="30"/>
      <c r="Q34" s="30" t="str">
        <f>IF(N34&lt;50,"F","P")</f>
        <v>P</v>
      </c>
    </row>
    <row r="35" spans="1:17">
      <c r="A35" s="53"/>
      <c r="B35" s="51" t="s">
        <v>136</v>
      </c>
      <c r="C35" s="52"/>
      <c r="D35" s="25"/>
      <c r="E35" s="26"/>
      <c r="F35" s="25"/>
      <c r="G35" s="26"/>
      <c r="H35" s="25"/>
      <c r="I35" s="26"/>
      <c r="J35" s="25"/>
      <c r="K35" s="26"/>
      <c r="L35" s="25"/>
      <c r="M35" s="26"/>
      <c r="N35" s="58"/>
      <c r="O35" s="27"/>
      <c r="P35" s="30"/>
      <c r="Q35" s="30"/>
    </row>
    <row r="36" spans="1:17">
      <c r="A36" s="38"/>
      <c r="B36" s="40" t="s">
        <v>22</v>
      </c>
      <c r="C36" s="34"/>
      <c r="D36" s="25"/>
      <c r="E36" s="26"/>
      <c r="F36" s="25"/>
      <c r="G36" s="26"/>
      <c r="H36" s="25"/>
      <c r="I36" s="26"/>
      <c r="J36" s="25"/>
      <c r="K36" s="26"/>
      <c r="L36" s="25"/>
      <c r="M36" s="26"/>
      <c r="N36" s="58"/>
      <c r="O36" s="27"/>
      <c r="P36" s="29"/>
      <c r="Q36" s="29"/>
    </row>
    <row r="37" spans="1:17">
      <c r="A37" s="38"/>
      <c r="B37" s="42" t="s">
        <v>136</v>
      </c>
      <c r="C37" s="34"/>
      <c r="D37" s="25"/>
      <c r="E37" s="26"/>
      <c r="F37" s="25"/>
      <c r="G37" s="26"/>
      <c r="H37" s="25"/>
      <c r="I37" s="26"/>
      <c r="J37" s="25"/>
      <c r="K37" s="26"/>
      <c r="L37" s="25"/>
      <c r="M37" s="26"/>
      <c r="N37" s="58"/>
      <c r="O37" s="27"/>
      <c r="P37" s="29"/>
      <c r="Q37" s="29"/>
    </row>
    <row r="38" spans="1:17">
      <c r="A38" s="36" t="s">
        <v>196</v>
      </c>
      <c r="B38" s="62" t="s">
        <v>277</v>
      </c>
      <c r="C38" s="26" t="s">
        <v>25</v>
      </c>
      <c r="D38" s="58">
        <v>12.95</v>
      </c>
      <c r="E38" s="26">
        <f t="shared" ref="E38:E58" si="16">RANK(D38,D$38:D$59)</f>
        <v>9</v>
      </c>
      <c r="F38" s="58">
        <v>13.4</v>
      </c>
      <c r="G38" s="26">
        <f t="shared" ref="G38:G58" si="17">RANK(F38,F$38:F$59)</f>
        <v>3</v>
      </c>
      <c r="H38" s="58">
        <v>12.15</v>
      </c>
      <c r="I38" s="26">
        <f t="shared" ref="I38:I58" si="18">RANK(H38,H$38:H$59)</f>
        <v>5</v>
      </c>
      <c r="J38" s="58">
        <v>11.5</v>
      </c>
      <c r="K38" s="26">
        <f t="shared" ref="K38:K58" si="19">RANK(J38,J$38:J$59)</f>
        <v>2</v>
      </c>
      <c r="L38" s="58">
        <v>12.3</v>
      </c>
      <c r="M38" s="26">
        <f t="shared" ref="M38:M58" si="20">RANK(L38,L$38:L$59)</f>
        <v>2</v>
      </c>
      <c r="N38" s="58">
        <f t="shared" ref="N38:N58" si="21">D38+F38+H38+J38+L38</f>
        <v>62.3</v>
      </c>
      <c r="O38" s="27">
        <f t="shared" ref="O38:O58" si="22">RANK(N38,N$38:N$59)</f>
        <v>1</v>
      </c>
      <c r="P38" s="30" t="str">
        <f t="shared" ref="P38:P58" si="23">IF(L38&lt;9.5,"F","P")</f>
        <v>P</v>
      </c>
      <c r="Q38" s="30" t="str">
        <f t="shared" ref="Q38:Q58" si="24">IF(N38&lt;47.5,"F","P")</f>
        <v>P</v>
      </c>
    </row>
    <row r="39" spans="1:17">
      <c r="A39" s="36">
        <v>78</v>
      </c>
      <c r="B39" s="62" t="s">
        <v>302</v>
      </c>
      <c r="C39" s="26" t="s">
        <v>26</v>
      </c>
      <c r="D39" s="58">
        <v>13</v>
      </c>
      <c r="E39" s="26">
        <f t="shared" si="16"/>
        <v>3</v>
      </c>
      <c r="F39" s="58">
        <v>13.05</v>
      </c>
      <c r="G39" s="26">
        <f t="shared" si="17"/>
        <v>6</v>
      </c>
      <c r="H39" s="58">
        <v>12.6</v>
      </c>
      <c r="I39" s="26">
        <f t="shared" si="18"/>
        <v>1</v>
      </c>
      <c r="J39" s="58">
        <v>11.05</v>
      </c>
      <c r="K39" s="26">
        <f t="shared" si="19"/>
        <v>6</v>
      </c>
      <c r="L39" s="58">
        <v>12.05</v>
      </c>
      <c r="M39" s="26">
        <f t="shared" si="20"/>
        <v>3</v>
      </c>
      <c r="N39" s="58">
        <f t="shared" si="21"/>
        <v>61.75</v>
      </c>
      <c r="O39" s="27">
        <f t="shared" si="22"/>
        <v>2</v>
      </c>
      <c r="P39" s="30" t="str">
        <f t="shared" si="23"/>
        <v>P</v>
      </c>
      <c r="Q39" s="30" t="str">
        <f t="shared" si="24"/>
        <v>P</v>
      </c>
    </row>
    <row r="40" spans="1:17">
      <c r="A40" s="36" t="s">
        <v>207</v>
      </c>
      <c r="B40" s="62" t="s">
        <v>208</v>
      </c>
      <c r="C40" s="26" t="s">
        <v>27</v>
      </c>
      <c r="D40" s="58">
        <v>12.9</v>
      </c>
      <c r="E40" s="26">
        <f t="shared" si="16"/>
        <v>10</v>
      </c>
      <c r="F40" s="58">
        <v>13.2</v>
      </c>
      <c r="G40" s="26">
        <f t="shared" si="17"/>
        <v>4</v>
      </c>
      <c r="H40" s="58">
        <v>11.9</v>
      </c>
      <c r="I40" s="26">
        <f t="shared" si="18"/>
        <v>6</v>
      </c>
      <c r="J40" s="58">
        <v>11.55</v>
      </c>
      <c r="K40" s="26">
        <f t="shared" si="19"/>
        <v>1</v>
      </c>
      <c r="L40" s="58">
        <v>11.95</v>
      </c>
      <c r="M40" s="26">
        <f t="shared" si="20"/>
        <v>5</v>
      </c>
      <c r="N40" s="58">
        <f t="shared" si="21"/>
        <v>61.5</v>
      </c>
      <c r="O40" s="27">
        <f t="shared" si="22"/>
        <v>3</v>
      </c>
      <c r="P40" s="30" t="str">
        <f t="shared" si="23"/>
        <v>P</v>
      </c>
      <c r="Q40" s="30" t="str">
        <f t="shared" si="24"/>
        <v>P</v>
      </c>
    </row>
    <row r="41" spans="1:17">
      <c r="A41" s="36">
        <v>77</v>
      </c>
      <c r="B41" s="62" t="s">
        <v>271</v>
      </c>
      <c r="C41" s="26" t="s">
        <v>26</v>
      </c>
      <c r="D41" s="58">
        <v>13.1</v>
      </c>
      <c r="E41" s="26">
        <f t="shared" si="16"/>
        <v>1</v>
      </c>
      <c r="F41" s="58">
        <v>13</v>
      </c>
      <c r="G41" s="26">
        <f t="shared" si="17"/>
        <v>7</v>
      </c>
      <c r="H41" s="58">
        <v>12.55</v>
      </c>
      <c r="I41" s="26">
        <f t="shared" si="18"/>
        <v>2</v>
      </c>
      <c r="J41" s="58">
        <v>10.4</v>
      </c>
      <c r="K41" s="26">
        <f t="shared" si="19"/>
        <v>14</v>
      </c>
      <c r="L41" s="58">
        <v>12.4</v>
      </c>
      <c r="M41" s="26">
        <f t="shared" si="20"/>
        <v>1</v>
      </c>
      <c r="N41" s="58">
        <f t="shared" si="21"/>
        <v>61.45</v>
      </c>
      <c r="O41" s="27">
        <f t="shared" si="22"/>
        <v>4</v>
      </c>
      <c r="P41" s="30" t="str">
        <f t="shared" si="23"/>
        <v>P</v>
      </c>
      <c r="Q41" s="30" t="str">
        <f t="shared" si="24"/>
        <v>P</v>
      </c>
    </row>
    <row r="42" spans="1:17">
      <c r="A42" s="36">
        <v>76</v>
      </c>
      <c r="B42" s="62" t="s">
        <v>270</v>
      </c>
      <c r="C42" s="26" t="s">
        <v>26</v>
      </c>
      <c r="D42" s="58">
        <v>13</v>
      </c>
      <c r="E42" s="26">
        <f t="shared" si="16"/>
        <v>3</v>
      </c>
      <c r="F42" s="58">
        <v>13.6</v>
      </c>
      <c r="G42" s="26">
        <f t="shared" si="17"/>
        <v>1</v>
      </c>
      <c r="H42" s="58">
        <v>11.8</v>
      </c>
      <c r="I42" s="26">
        <f t="shared" si="18"/>
        <v>8</v>
      </c>
      <c r="J42" s="58">
        <v>11.3</v>
      </c>
      <c r="K42" s="26">
        <f t="shared" si="19"/>
        <v>4</v>
      </c>
      <c r="L42" s="58">
        <v>11.55</v>
      </c>
      <c r="M42" s="26">
        <f t="shared" si="20"/>
        <v>8</v>
      </c>
      <c r="N42" s="58">
        <f t="shared" si="21"/>
        <v>61.25</v>
      </c>
      <c r="O42" s="27">
        <f t="shared" si="22"/>
        <v>5</v>
      </c>
      <c r="P42" s="30" t="str">
        <f t="shared" si="23"/>
        <v>P</v>
      </c>
      <c r="Q42" s="30" t="str">
        <f t="shared" si="24"/>
        <v>P</v>
      </c>
    </row>
    <row r="43" spans="1:17">
      <c r="A43" s="36" t="s">
        <v>209</v>
      </c>
      <c r="B43" s="62" t="s">
        <v>210</v>
      </c>
      <c r="C43" s="26" t="s">
        <v>27</v>
      </c>
      <c r="D43" s="58">
        <v>12.9</v>
      </c>
      <c r="E43" s="26">
        <f t="shared" si="16"/>
        <v>10</v>
      </c>
      <c r="F43" s="58">
        <v>13.2</v>
      </c>
      <c r="G43" s="26">
        <f t="shared" si="17"/>
        <v>4</v>
      </c>
      <c r="H43" s="58">
        <v>11.9</v>
      </c>
      <c r="I43" s="26">
        <f t="shared" si="18"/>
        <v>6</v>
      </c>
      <c r="J43" s="58">
        <v>11.5</v>
      </c>
      <c r="K43" s="26">
        <f t="shared" si="19"/>
        <v>2</v>
      </c>
      <c r="L43" s="58">
        <v>11.7</v>
      </c>
      <c r="M43" s="26">
        <f t="shared" si="20"/>
        <v>6</v>
      </c>
      <c r="N43" s="58">
        <f t="shared" si="21"/>
        <v>61.2</v>
      </c>
      <c r="O43" s="27">
        <f t="shared" si="22"/>
        <v>6</v>
      </c>
      <c r="P43" s="30" t="str">
        <f t="shared" si="23"/>
        <v>P</v>
      </c>
      <c r="Q43" s="30" t="str">
        <f t="shared" si="24"/>
        <v>P</v>
      </c>
    </row>
    <row r="44" spans="1:17">
      <c r="A44" s="36" t="s">
        <v>195</v>
      </c>
      <c r="B44" s="62" t="s">
        <v>275</v>
      </c>
      <c r="C44" s="26" t="s">
        <v>25</v>
      </c>
      <c r="D44" s="58">
        <v>13</v>
      </c>
      <c r="E44" s="26">
        <f t="shared" si="16"/>
        <v>3</v>
      </c>
      <c r="F44" s="58">
        <v>13.6</v>
      </c>
      <c r="G44" s="26">
        <f t="shared" si="17"/>
        <v>1</v>
      </c>
      <c r="H44" s="58">
        <v>12.2</v>
      </c>
      <c r="I44" s="26">
        <f t="shared" si="18"/>
        <v>4</v>
      </c>
      <c r="J44" s="58">
        <v>11.15</v>
      </c>
      <c r="K44" s="26">
        <f t="shared" si="19"/>
        <v>5</v>
      </c>
      <c r="L44" s="58">
        <v>10.95</v>
      </c>
      <c r="M44" s="26">
        <f t="shared" si="20"/>
        <v>12</v>
      </c>
      <c r="N44" s="58">
        <f t="shared" si="21"/>
        <v>60.899999999999991</v>
      </c>
      <c r="O44" s="27">
        <f t="shared" si="22"/>
        <v>7</v>
      </c>
      <c r="P44" s="30" t="str">
        <f t="shared" si="23"/>
        <v>P</v>
      </c>
      <c r="Q44" s="30" t="str">
        <f t="shared" si="24"/>
        <v>P</v>
      </c>
    </row>
    <row r="45" spans="1:17">
      <c r="A45" s="36" t="s">
        <v>199</v>
      </c>
      <c r="B45" s="62" t="s">
        <v>200</v>
      </c>
      <c r="C45" s="26" t="s">
        <v>24</v>
      </c>
      <c r="D45" s="58">
        <v>13.1</v>
      </c>
      <c r="E45" s="26">
        <f t="shared" si="16"/>
        <v>1</v>
      </c>
      <c r="F45" s="58">
        <v>11.95</v>
      </c>
      <c r="G45" s="26">
        <f t="shared" si="17"/>
        <v>17</v>
      </c>
      <c r="H45" s="58">
        <v>12.3</v>
      </c>
      <c r="I45" s="26">
        <f t="shared" si="18"/>
        <v>3</v>
      </c>
      <c r="J45" s="58">
        <v>11</v>
      </c>
      <c r="K45" s="26">
        <f t="shared" si="19"/>
        <v>7</v>
      </c>
      <c r="L45" s="58">
        <v>12</v>
      </c>
      <c r="M45" s="26">
        <f t="shared" si="20"/>
        <v>4</v>
      </c>
      <c r="N45" s="58">
        <f t="shared" si="21"/>
        <v>60.349999999999994</v>
      </c>
      <c r="O45" s="27">
        <f t="shared" si="22"/>
        <v>8</v>
      </c>
      <c r="P45" s="30" t="str">
        <f t="shared" si="23"/>
        <v>P</v>
      </c>
      <c r="Q45" s="30" t="str">
        <f t="shared" si="24"/>
        <v>P</v>
      </c>
    </row>
    <row r="46" spans="1:17">
      <c r="A46" s="36">
        <v>80</v>
      </c>
      <c r="B46" s="62" t="s">
        <v>273</v>
      </c>
      <c r="C46" s="26" t="s">
        <v>53</v>
      </c>
      <c r="D46" s="58">
        <v>12.75</v>
      </c>
      <c r="E46" s="26">
        <f t="shared" si="16"/>
        <v>12</v>
      </c>
      <c r="F46" s="58">
        <v>12.85</v>
      </c>
      <c r="G46" s="26">
        <f t="shared" si="17"/>
        <v>9</v>
      </c>
      <c r="H46" s="58">
        <v>11.5</v>
      </c>
      <c r="I46" s="26">
        <f t="shared" si="18"/>
        <v>11</v>
      </c>
      <c r="J46" s="58">
        <v>10.6</v>
      </c>
      <c r="K46" s="26">
        <f t="shared" si="19"/>
        <v>12</v>
      </c>
      <c r="L46" s="58">
        <v>11.35</v>
      </c>
      <c r="M46" s="26">
        <f t="shared" si="20"/>
        <v>9</v>
      </c>
      <c r="N46" s="58">
        <f t="shared" si="21"/>
        <v>59.050000000000004</v>
      </c>
      <c r="O46" s="27">
        <f t="shared" si="22"/>
        <v>9</v>
      </c>
      <c r="P46" s="30" t="str">
        <f t="shared" si="23"/>
        <v>P</v>
      </c>
      <c r="Q46" s="30" t="str">
        <f t="shared" si="24"/>
        <v>P</v>
      </c>
    </row>
    <row r="47" spans="1:17">
      <c r="A47" s="36" t="s">
        <v>215</v>
      </c>
      <c r="B47" s="62" t="s">
        <v>216</v>
      </c>
      <c r="C47" s="26" t="s">
        <v>30</v>
      </c>
      <c r="D47" s="58">
        <v>12.55</v>
      </c>
      <c r="E47" s="26">
        <f t="shared" si="16"/>
        <v>17</v>
      </c>
      <c r="F47" s="58">
        <v>12.45</v>
      </c>
      <c r="G47" s="26">
        <f t="shared" si="17"/>
        <v>11</v>
      </c>
      <c r="H47" s="58">
        <v>11.6</v>
      </c>
      <c r="I47" s="26">
        <f t="shared" si="18"/>
        <v>9</v>
      </c>
      <c r="J47" s="58">
        <v>10</v>
      </c>
      <c r="K47" s="26">
        <f t="shared" si="19"/>
        <v>15</v>
      </c>
      <c r="L47" s="58">
        <v>11.7</v>
      </c>
      <c r="M47" s="26">
        <f t="shared" si="20"/>
        <v>6</v>
      </c>
      <c r="N47" s="58">
        <f t="shared" si="21"/>
        <v>58.3</v>
      </c>
      <c r="O47" s="27">
        <f t="shared" si="22"/>
        <v>10</v>
      </c>
      <c r="P47" s="30" t="str">
        <f t="shared" si="23"/>
        <v>P</v>
      </c>
      <c r="Q47" s="30" t="str">
        <f t="shared" si="24"/>
        <v>P</v>
      </c>
    </row>
    <row r="48" spans="1:17">
      <c r="A48" s="36" t="s">
        <v>211</v>
      </c>
      <c r="B48" s="62" t="s">
        <v>212</v>
      </c>
      <c r="C48" s="26" t="s">
        <v>30</v>
      </c>
      <c r="D48" s="58">
        <v>12.55</v>
      </c>
      <c r="E48" s="26">
        <f t="shared" si="16"/>
        <v>17</v>
      </c>
      <c r="F48" s="58">
        <v>12.4</v>
      </c>
      <c r="G48" s="26">
        <f t="shared" si="17"/>
        <v>13</v>
      </c>
      <c r="H48" s="58">
        <v>11.35</v>
      </c>
      <c r="I48" s="26">
        <f t="shared" si="18"/>
        <v>15</v>
      </c>
      <c r="J48" s="58">
        <v>10.7</v>
      </c>
      <c r="K48" s="26">
        <f t="shared" si="19"/>
        <v>11</v>
      </c>
      <c r="L48" s="58">
        <v>11</v>
      </c>
      <c r="M48" s="26">
        <f t="shared" si="20"/>
        <v>11</v>
      </c>
      <c r="N48" s="58">
        <f t="shared" si="21"/>
        <v>58</v>
      </c>
      <c r="O48" s="27">
        <f t="shared" si="22"/>
        <v>11</v>
      </c>
      <c r="P48" s="30" t="str">
        <f t="shared" si="23"/>
        <v>P</v>
      </c>
      <c r="Q48" s="30" t="str">
        <f t="shared" si="24"/>
        <v>P</v>
      </c>
    </row>
    <row r="49" spans="1:17">
      <c r="A49" s="36">
        <v>90</v>
      </c>
      <c r="B49" s="62" t="s">
        <v>205</v>
      </c>
      <c r="C49" s="26" t="s">
        <v>24</v>
      </c>
      <c r="D49" s="58">
        <v>13</v>
      </c>
      <c r="E49" s="26">
        <f t="shared" si="16"/>
        <v>3</v>
      </c>
      <c r="F49" s="58">
        <v>12.05</v>
      </c>
      <c r="G49" s="26">
        <f t="shared" si="17"/>
        <v>16</v>
      </c>
      <c r="H49" s="58">
        <v>11.5</v>
      </c>
      <c r="I49" s="26">
        <f t="shared" si="18"/>
        <v>11</v>
      </c>
      <c r="J49" s="58">
        <v>11</v>
      </c>
      <c r="K49" s="26">
        <f t="shared" si="19"/>
        <v>7</v>
      </c>
      <c r="L49" s="58">
        <v>10.35</v>
      </c>
      <c r="M49" s="26">
        <f t="shared" si="20"/>
        <v>17</v>
      </c>
      <c r="N49" s="58">
        <f t="shared" si="21"/>
        <v>57.9</v>
      </c>
      <c r="O49" s="27">
        <f t="shared" si="22"/>
        <v>12</v>
      </c>
      <c r="P49" s="30" t="str">
        <f t="shared" si="23"/>
        <v>P</v>
      </c>
      <c r="Q49" s="30" t="str">
        <f t="shared" si="24"/>
        <v>P</v>
      </c>
    </row>
    <row r="50" spans="1:17">
      <c r="A50" s="36" t="s">
        <v>194</v>
      </c>
      <c r="B50" s="62" t="s">
        <v>274</v>
      </c>
      <c r="C50" s="26" t="s">
        <v>25</v>
      </c>
      <c r="D50" s="58">
        <v>13</v>
      </c>
      <c r="E50" s="26">
        <f t="shared" si="16"/>
        <v>3</v>
      </c>
      <c r="F50" s="58">
        <v>12.9</v>
      </c>
      <c r="G50" s="26">
        <f t="shared" si="17"/>
        <v>8</v>
      </c>
      <c r="H50" s="58">
        <v>11.45</v>
      </c>
      <c r="I50" s="26">
        <f t="shared" si="18"/>
        <v>13</v>
      </c>
      <c r="J50" s="58">
        <v>10.9</v>
      </c>
      <c r="K50" s="26">
        <f t="shared" si="19"/>
        <v>9</v>
      </c>
      <c r="L50" s="58">
        <v>9.5</v>
      </c>
      <c r="M50" s="26">
        <f t="shared" si="20"/>
        <v>20</v>
      </c>
      <c r="N50" s="58">
        <f t="shared" si="21"/>
        <v>57.749999999999993</v>
      </c>
      <c r="O50" s="27">
        <f t="shared" si="22"/>
        <v>13</v>
      </c>
      <c r="P50" s="30" t="str">
        <f t="shared" si="23"/>
        <v>P</v>
      </c>
      <c r="Q50" s="30" t="str">
        <f t="shared" si="24"/>
        <v>P</v>
      </c>
    </row>
    <row r="51" spans="1:17">
      <c r="A51" s="36">
        <v>83</v>
      </c>
      <c r="B51" s="62" t="s">
        <v>276</v>
      </c>
      <c r="C51" s="26" t="s">
        <v>25</v>
      </c>
      <c r="D51" s="58">
        <v>13</v>
      </c>
      <c r="E51" s="26">
        <f t="shared" si="16"/>
        <v>3</v>
      </c>
      <c r="F51" s="58">
        <v>12.8</v>
      </c>
      <c r="G51" s="26">
        <f t="shared" si="17"/>
        <v>10</v>
      </c>
      <c r="H51" s="58">
        <v>11.6</v>
      </c>
      <c r="I51" s="26">
        <f t="shared" si="18"/>
        <v>9</v>
      </c>
      <c r="J51" s="58">
        <v>9.85</v>
      </c>
      <c r="K51" s="26">
        <f t="shared" si="19"/>
        <v>16</v>
      </c>
      <c r="L51" s="58">
        <v>10.4</v>
      </c>
      <c r="M51" s="26">
        <f t="shared" si="20"/>
        <v>16</v>
      </c>
      <c r="N51" s="58">
        <f t="shared" si="21"/>
        <v>57.65</v>
      </c>
      <c r="O51" s="27">
        <f t="shared" si="22"/>
        <v>14</v>
      </c>
      <c r="P51" s="30" t="str">
        <f t="shared" si="23"/>
        <v>P</v>
      </c>
      <c r="Q51" s="30" t="str">
        <f t="shared" si="24"/>
        <v>P</v>
      </c>
    </row>
    <row r="52" spans="1:17">
      <c r="A52" s="36" t="s">
        <v>203</v>
      </c>
      <c r="B52" s="62" t="s">
        <v>204</v>
      </c>
      <c r="C52" s="26" t="s">
        <v>24</v>
      </c>
      <c r="D52" s="58">
        <v>12.75</v>
      </c>
      <c r="E52" s="26">
        <f t="shared" si="16"/>
        <v>12</v>
      </c>
      <c r="F52" s="58">
        <v>11.6</v>
      </c>
      <c r="G52" s="26">
        <f t="shared" si="17"/>
        <v>20</v>
      </c>
      <c r="H52" s="58">
        <v>11.15</v>
      </c>
      <c r="I52" s="26">
        <f t="shared" si="18"/>
        <v>18</v>
      </c>
      <c r="J52" s="58">
        <v>10.45</v>
      </c>
      <c r="K52" s="26">
        <f t="shared" si="19"/>
        <v>13</v>
      </c>
      <c r="L52" s="58">
        <v>10.7</v>
      </c>
      <c r="M52" s="26">
        <f t="shared" si="20"/>
        <v>14</v>
      </c>
      <c r="N52" s="58">
        <f t="shared" si="21"/>
        <v>56.650000000000006</v>
      </c>
      <c r="O52" s="27">
        <f t="shared" si="22"/>
        <v>15</v>
      </c>
      <c r="P52" s="30" t="str">
        <f t="shared" si="23"/>
        <v>P</v>
      </c>
      <c r="Q52" s="30" t="str">
        <f t="shared" si="24"/>
        <v>P</v>
      </c>
    </row>
    <row r="53" spans="1:17">
      <c r="A53" s="36">
        <v>79</v>
      </c>
      <c r="B53" s="62" t="s">
        <v>272</v>
      </c>
      <c r="C53" s="26" t="s">
        <v>53</v>
      </c>
      <c r="D53" s="58">
        <v>12.55</v>
      </c>
      <c r="E53" s="26">
        <f t="shared" si="16"/>
        <v>17</v>
      </c>
      <c r="F53" s="58">
        <v>12.15</v>
      </c>
      <c r="G53" s="26">
        <f t="shared" si="17"/>
        <v>15</v>
      </c>
      <c r="H53" s="58">
        <v>10.199999999999999</v>
      </c>
      <c r="I53" s="26">
        <f t="shared" si="18"/>
        <v>21</v>
      </c>
      <c r="J53" s="58">
        <v>10.9</v>
      </c>
      <c r="K53" s="26">
        <f t="shared" si="19"/>
        <v>9</v>
      </c>
      <c r="L53" s="58">
        <v>10.55</v>
      </c>
      <c r="M53" s="26">
        <f t="shared" si="20"/>
        <v>15</v>
      </c>
      <c r="N53" s="58">
        <f t="shared" si="21"/>
        <v>56.350000000000009</v>
      </c>
      <c r="O53" s="27">
        <f t="shared" si="22"/>
        <v>16</v>
      </c>
      <c r="P53" s="30" t="str">
        <f t="shared" si="23"/>
        <v>P</v>
      </c>
      <c r="Q53" s="30" t="str">
        <f t="shared" si="24"/>
        <v>P</v>
      </c>
    </row>
    <row r="54" spans="1:17">
      <c r="A54" s="36" t="s">
        <v>197</v>
      </c>
      <c r="B54" s="62" t="s">
        <v>198</v>
      </c>
      <c r="C54" s="26" t="s">
        <v>24</v>
      </c>
      <c r="D54" s="58">
        <v>12.7</v>
      </c>
      <c r="E54" s="26">
        <f t="shared" si="16"/>
        <v>14</v>
      </c>
      <c r="F54" s="58">
        <v>12.35</v>
      </c>
      <c r="G54" s="26">
        <f t="shared" si="17"/>
        <v>14</v>
      </c>
      <c r="H54" s="58">
        <v>11.2</v>
      </c>
      <c r="I54" s="26">
        <f t="shared" si="18"/>
        <v>17</v>
      </c>
      <c r="J54" s="58">
        <v>9.5500000000000007</v>
      </c>
      <c r="K54" s="26">
        <f t="shared" si="19"/>
        <v>18</v>
      </c>
      <c r="L54" s="58">
        <v>10.25</v>
      </c>
      <c r="M54" s="26">
        <f t="shared" si="20"/>
        <v>18</v>
      </c>
      <c r="N54" s="58">
        <f t="shared" si="21"/>
        <v>56.05</v>
      </c>
      <c r="O54" s="27">
        <f t="shared" si="22"/>
        <v>17</v>
      </c>
      <c r="P54" s="30" t="str">
        <f t="shared" si="23"/>
        <v>P</v>
      </c>
      <c r="Q54" s="30" t="str">
        <f t="shared" si="24"/>
        <v>P</v>
      </c>
    </row>
    <row r="55" spans="1:17">
      <c r="A55" s="36">
        <v>88</v>
      </c>
      <c r="B55" s="62" t="s">
        <v>202</v>
      </c>
      <c r="C55" s="26" t="s">
        <v>24</v>
      </c>
      <c r="D55" s="58">
        <v>12.7</v>
      </c>
      <c r="E55" s="26">
        <f t="shared" si="16"/>
        <v>14</v>
      </c>
      <c r="F55" s="58">
        <v>11.8</v>
      </c>
      <c r="G55" s="26">
        <f t="shared" si="17"/>
        <v>18</v>
      </c>
      <c r="H55" s="58">
        <v>11.35</v>
      </c>
      <c r="I55" s="26">
        <f t="shared" si="18"/>
        <v>15</v>
      </c>
      <c r="J55" s="58">
        <v>9.25</v>
      </c>
      <c r="K55" s="26">
        <f t="shared" si="19"/>
        <v>20</v>
      </c>
      <c r="L55" s="58">
        <v>10</v>
      </c>
      <c r="M55" s="26">
        <f t="shared" si="20"/>
        <v>19</v>
      </c>
      <c r="N55" s="58">
        <f t="shared" si="21"/>
        <v>55.1</v>
      </c>
      <c r="O55" s="27">
        <f t="shared" si="22"/>
        <v>18</v>
      </c>
      <c r="P55" s="30" t="str">
        <f t="shared" si="23"/>
        <v>P</v>
      </c>
      <c r="Q55" s="30" t="str">
        <f t="shared" si="24"/>
        <v>P</v>
      </c>
    </row>
    <row r="56" spans="1:17">
      <c r="A56" s="36" t="s">
        <v>213</v>
      </c>
      <c r="B56" s="62" t="s">
        <v>214</v>
      </c>
      <c r="C56" s="26" t="s">
        <v>30</v>
      </c>
      <c r="D56" s="58">
        <v>12.5</v>
      </c>
      <c r="E56" s="26">
        <f t="shared" si="16"/>
        <v>20</v>
      </c>
      <c r="F56" s="58">
        <v>11.75</v>
      </c>
      <c r="G56" s="26">
        <f t="shared" si="17"/>
        <v>19</v>
      </c>
      <c r="H56" s="58">
        <v>11.1</v>
      </c>
      <c r="I56" s="26">
        <f t="shared" si="18"/>
        <v>20</v>
      </c>
      <c r="J56" s="58">
        <v>8.65</v>
      </c>
      <c r="K56" s="26">
        <f t="shared" si="19"/>
        <v>21</v>
      </c>
      <c r="L56" s="58">
        <v>11.1</v>
      </c>
      <c r="M56" s="26">
        <f t="shared" si="20"/>
        <v>10</v>
      </c>
      <c r="N56" s="58">
        <f t="shared" si="21"/>
        <v>55.1</v>
      </c>
      <c r="O56" s="27">
        <f t="shared" si="22"/>
        <v>18</v>
      </c>
      <c r="P56" s="30" t="str">
        <f t="shared" si="23"/>
        <v>P</v>
      </c>
      <c r="Q56" s="30" t="str">
        <f t="shared" si="24"/>
        <v>P</v>
      </c>
    </row>
    <row r="57" spans="1:17">
      <c r="A57" s="36" t="s">
        <v>206</v>
      </c>
      <c r="B57" s="62" t="s">
        <v>278</v>
      </c>
      <c r="C57" s="26" t="s">
        <v>67</v>
      </c>
      <c r="D57" s="58">
        <v>12.35</v>
      </c>
      <c r="E57" s="26">
        <f t="shared" si="16"/>
        <v>21</v>
      </c>
      <c r="F57" s="58">
        <v>10.7</v>
      </c>
      <c r="G57" s="26">
        <f t="shared" si="17"/>
        <v>21</v>
      </c>
      <c r="H57" s="58">
        <v>11.15</v>
      </c>
      <c r="I57" s="26">
        <f t="shared" si="18"/>
        <v>18</v>
      </c>
      <c r="J57" s="58">
        <v>9.65</v>
      </c>
      <c r="K57" s="26">
        <f t="shared" si="19"/>
        <v>17</v>
      </c>
      <c r="L57" s="58">
        <v>10.75</v>
      </c>
      <c r="M57" s="26">
        <f t="shared" si="20"/>
        <v>13</v>
      </c>
      <c r="N57" s="58">
        <f t="shared" si="21"/>
        <v>54.599999999999994</v>
      </c>
      <c r="O57" s="27">
        <f t="shared" si="22"/>
        <v>21</v>
      </c>
      <c r="P57" s="30" t="str">
        <f t="shared" si="23"/>
        <v>P</v>
      </c>
      <c r="Q57" s="30" t="str">
        <f t="shared" si="24"/>
        <v>P</v>
      </c>
    </row>
    <row r="58" spans="1:17">
      <c r="A58" s="36">
        <v>87</v>
      </c>
      <c r="B58" s="62" t="s">
        <v>201</v>
      </c>
      <c r="C58" s="26" t="s">
        <v>24</v>
      </c>
      <c r="D58" s="58">
        <v>12.6</v>
      </c>
      <c r="E58" s="26">
        <f t="shared" si="16"/>
        <v>16</v>
      </c>
      <c r="F58" s="58">
        <v>12.45</v>
      </c>
      <c r="G58" s="26">
        <f t="shared" si="17"/>
        <v>11</v>
      </c>
      <c r="H58" s="58">
        <v>11.4</v>
      </c>
      <c r="I58" s="26">
        <f t="shared" si="18"/>
        <v>14</v>
      </c>
      <c r="J58" s="58">
        <v>9.4</v>
      </c>
      <c r="K58" s="26">
        <f t="shared" si="19"/>
        <v>19</v>
      </c>
      <c r="L58" s="58">
        <v>9.25</v>
      </c>
      <c r="M58" s="26">
        <f t="shared" si="20"/>
        <v>21</v>
      </c>
      <c r="N58" s="58">
        <f t="shared" si="21"/>
        <v>55.099999999999994</v>
      </c>
      <c r="O58" s="27">
        <f t="shared" si="22"/>
        <v>20</v>
      </c>
      <c r="P58" s="30" t="str">
        <f t="shared" si="23"/>
        <v>F</v>
      </c>
      <c r="Q58" s="30" t="str">
        <f t="shared" si="24"/>
        <v>P</v>
      </c>
    </row>
    <row r="59" spans="1:17">
      <c r="A59" s="4"/>
      <c r="B59" s="4"/>
      <c r="C59" s="4"/>
      <c r="D59" s="4"/>
      <c r="F59" s="4"/>
      <c r="H59" s="4"/>
      <c r="J59" s="4"/>
      <c r="L59" s="4"/>
      <c r="N59" s="4"/>
    </row>
    <row r="61" spans="1:17">
      <c r="A61" s="4"/>
      <c r="B61" s="4"/>
      <c r="C61" s="4"/>
      <c r="D61" s="4"/>
      <c r="F61" s="4"/>
      <c r="H61" s="4"/>
      <c r="J61" s="4"/>
      <c r="L61" s="4"/>
      <c r="N61" s="4"/>
    </row>
    <row r="62" spans="1:17">
      <c r="A62" s="4"/>
      <c r="B62" s="4"/>
      <c r="C62" s="4"/>
      <c r="D62" s="4"/>
      <c r="F62" s="4"/>
      <c r="H62" s="4"/>
      <c r="J62" s="4"/>
      <c r="L62" s="4"/>
      <c r="N62" s="4"/>
    </row>
    <row r="64" spans="1:17">
      <c r="A64" s="10"/>
      <c r="B64" s="11"/>
      <c r="C64" s="11"/>
    </row>
    <row r="65" spans="1:3">
      <c r="A65" s="10"/>
      <c r="B65" s="11"/>
      <c r="C65" s="11"/>
    </row>
  </sheetData>
  <sortState ref="A38:Q58">
    <sortCondition descending="1" ref="P38:P58"/>
    <sortCondition ref="O38:O58"/>
  </sortState>
  <phoneticPr fontId="0" type="noConversion"/>
  <conditionalFormatting sqref="O1:O1048576">
    <cfRule type="cellIs" dxfId="17" priority="1" stopIfTrue="1" operator="equal">
      <formula>1</formula>
    </cfRule>
    <cfRule type="cellIs" dxfId="16" priority="2" stopIfTrue="1" operator="equal">
      <formula>2</formula>
    </cfRule>
    <cfRule type="cellIs" dxfId="15" priority="3" stopIfTrue="1" operator="equal">
      <formula>3</formula>
    </cfRule>
  </conditionalFormatting>
  <printOptions horizontalCentered="1" verticalCentered="1" gridLines="1"/>
  <pageMargins left="0.11811023622047245" right="0.19685039370078741" top="0.78740157480314965" bottom="0.11811023622047245" header="0.15748031496062992" footer="0.11811023622047245"/>
  <pageSetup paperSize="9" scale="69" orientation="landscape" horizontalDpi="360" verticalDpi="360" r:id="rId1"/>
  <headerFooter alignWithMargins="0">
    <oddHeader xml:space="preserve">&amp;C&amp;"Albertus Extra Bold,Bold"&amp;16WEST MIDLANDS COMPULSORY GRADE 5, 4 AND 3
22nd March 2014&amp;"Times New Roman,Regular"&amp;10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6"/>
  <sheetViews>
    <sheetView zoomScale="90" zoomScaleNormal="90" workbookViewId="0">
      <pane xSplit="3" ySplit="2" topLeftCell="D11" activePane="bottomRight" state="frozen"/>
      <selection pane="topRight" activeCell="D1" sqref="D1"/>
      <selection pane="bottomLeft" activeCell="A3" sqref="A3"/>
      <selection pane="bottomRight" activeCell="L40" sqref="L40"/>
    </sheetView>
  </sheetViews>
  <sheetFormatPr defaultRowHeight="12.75"/>
  <cols>
    <col min="1" max="1" width="5.1640625" style="3" customWidth="1"/>
    <col min="2" max="2" width="33.33203125" style="3" bestFit="1" customWidth="1"/>
    <col min="3" max="3" width="26.6640625" style="3" customWidth="1"/>
    <col min="4" max="4" width="8.33203125" style="4" bestFit="1" customWidth="1"/>
    <col min="5" max="5" width="7.6640625" style="3" bestFit="1" customWidth="1"/>
    <col min="6" max="6" width="8.33203125" style="3" bestFit="1" customWidth="1"/>
    <col min="7" max="7" width="7.6640625" style="3" bestFit="1" customWidth="1"/>
    <col min="8" max="8" width="9.83203125" style="3" customWidth="1"/>
    <col min="9" max="9" width="7.83203125" style="3" bestFit="1" customWidth="1"/>
    <col min="10" max="10" width="8.5" style="3" customWidth="1"/>
    <col min="11" max="11" width="7.83203125" style="3" bestFit="1" customWidth="1"/>
    <col min="12" max="12" width="8.5" style="3" bestFit="1" customWidth="1"/>
    <col min="13" max="13" width="6.83203125" style="23" bestFit="1" customWidth="1"/>
    <col min="14" max="14" width="8.33203125" style="4" bestFit="1" customWidth="1"/>
    <col min="15" max="16" width="5.1640625" style="50" customWidth="1"/>
    <col min="17" max="16384" width="9.33203125" style="3"/>
  </cols>
  <sheetData>
    <row r="1" spans="1:16">
      <c r="A1" s="26"/>
      <c r="B1" s="26"/>
      <c r="C1" s="26"/>
      <c r="D1" s="25"/>
      <c r="E1" s="26"/>
      <c r="F1" s="26"/>
      <c r="G1" s="26"/>
      <c r="H1" s="26"/>
      <c r="I1" s="26"/>
      <c r="J1" s="26"/>
      <c r="K1" s="26"/>
      <c r="L1" s="26"/>
      <c r="M1" s="27"/>
      <c r="N1" s="25"/>
      <c r="O1" s="49"/>
      <c r="P1" s="49"/>
    </row>
    <row r="2" spans="1:16" s="5" customFormat="1">
      <c r="A2" s="28"/>
      <c r="B2" s="28" t="s">
        <v>0</v>
      </c>
      <c r="C2" s="28" t="s">
        <v>1</v>
      </c>
      <c r="D2" s="29" t="s">
        <v>2</v>
      </c>
      <c r="E2" s="28" t="s">
        <v>3</v>
      </c>
      <c r="F2" s="30" t="s">
        <v>4</v>
      </c>
      <c r="G2" s="28" t="s">
        <v>3</v>
      </c>
      <c r="H2" s="30" t="s">
        <v>5</v>
      </c>
      <c r="I2" s="28" t="s">
        <v>3</v>
      </c>
      <c r="J2" s="30" t="s">
        <v>6</v>
      </c>
      <c r="K2" s="28" t="s">
        <v>3</v>
      </c>
      <c r="L2" s="30" t="s">
        <v>7</v>
      </c>
      <c r="M2" s="27" t="s">
        <v>3</v>
      </c>
      <c r="N2" s="29" t="s">
        <v>8</v>
      </c>
      <c r="O2" s="49" t="s">
        <v>19</v>
      </c>
      <c r="P2" s="49" t="s">
        <v>20</v>
      </c>
    </row>
    <row r="3" spans="1:16">
      <c r="A3" s="26"/>
      <c r="B3" s="31"/>
      <c r="C3" s="26"/>
      <c r="D3" s="25"/>
      <c r="E3" s="26"/>
      <c r="F3" s="26"/>
      <c r="G3" s="26"/>
      <c r="H3" s="26"/>
      <c r="I3" s="26"/>
      <c r="J3" s="26"/>
      <c r="K3" s="26"/>
      <c r="L3" s="26"/>
      <c r="M3" s="27"/>
      <c r="N3" s="25"/>
      <c r="O3" s="49"/>
      <c r="P3" s="49"/>
    </row>
    <row r="4" spans="1:16" ht="18">
      <c r="A4" s="26"/>
      <c r="B4" s="32" t="s">
        <v>11</v>
      </c>
      <c r="C4" s="26"/>
      <c r="D4" s="25"/>
      <c r="E4" s="26"/>
      <c r="F4" s="25"/>
      <c r="G4" s="26"/>
      <c r="H4" s="25"/>
      <c r="I4" s="26"/>
      <c r="J4" s="25"/>
      <c r="K4" s="26"/>
      <c r="L4" s="26"/>
      <c r="M4" s="27"/>
      <c r="N4" s="25"/>
      <c r="O4" s="49"/>
      <c r="P4" s="49"/>
    </row>
    <row r="5" spans="1:16">
      <c r="A5" s="26"/>
      <c r="B5" s="31"/>
      <c r="C5" s="26"/>
      <c r="D5" s="25"/>
      <c r="E5" s="26"/>
      <c r="F5" s="25"/>
      <c r="G5" s="26"/>
      <c r="H5" s="25"/>
      <c r="I5" s="26"/>
      <c r="J5" s="25"/>
      <c r="K5" s="26"/>
      <c r="L5" s="26"/>
      <c r="M5" s="27"/>
      <c r="N5" s="25"/>
      <c r="O5" s="49"/>
      <c r="P5" s="49"/>
    </row>
    <row r="6" spans="1:16">
      <c r="A6" s="33" t="s">
        <v>76</v>
      </c>
      <c r="B6" s="60" t="s">
        <v>162</v>
      </c>
      <c r="C6" s="26" t="s">
        <v>34</v>
      </c>
      <c r="D6" s="25">
        <v>12.75</v>
      </c>
      <c r="E6" s="26">
        <f t="shared" ref="E6:E39" si="0">RANK(D6,D$6:D$39)</f>
        <v>3</v>
      </c>
      <c r="F6" s="25">
        <v>12.55</v>
      </c>
      <c r="G6" s="26">
        <f t="shared" ref="G6:G39" si="1">RANK(F6,F$6:F$39)</f>
        <v>1</v>
      </c>
      <c r="H6" s="25">
        <v>12.3</v>
      </c>
      <c r="I6" s="26">
        <f t="shared" ref="I6:I39" si="2">RANK(H6,H$6:H$39)</f>
        <v>2</v>
      </c>
      <c r="J6" s="25">
        <v>11.45</v>
      </c>
      <c r="K6" s="26">
        <f t="shared" ref="K6:K39" si="3">RANK(J6,J$6:J$39)</f>
        <v>4</v>
      </c>
      <c r="L6" s="25">
        <f t="shared" ref="L6:L39" si="4">D6+F6+H6+J6</f>
        <v>49.05</v>
      </c>
      <c r="M6" s="26">
        <f t="shared" ref="M6:M39" si="5">RANK(L6,L$6:L$39)</f>
        <v>1</v>
      </c>
      <c r="N6" s="25">
        <v>10.75</v>
      </c>
      <c r="O6" s="57" t="str">
        <f t="shared" ref="O6:O39" si="6">IF(N6&lt;9,"F","P")</f>
        <v>P</v>
      </c>
      <c r="P6" s="57" t="str">
        <f t="shared" ref="P6:P39" si="7">IF(L6&lt;36,"F","P")</f>
        <v>P</v>
      </c>
    </row>
    <row r="7" spans="1:16">
      <c r="A7" s="64">
        <v>6</v>
      </c>
      <c r="B7" s="60" t="s">
        <v>280</v>
      </c>
      <c r="C7" s="26" t="s">
        <v>26</v>
      </c>
      <c r="D7" s="25">
        <v>12.2</v>
      </c>
      <c r="E7" s="26">
        <f t="shared" si="0"/>
        <v>9</v>
      </c>
      <c r="F7" s="25">
        <v>11.75</v>
      </c>
      <c r="G7" s="26">
        <f t="shared" si="1"/>
        <v>16</v>
      </c>
      <c r="H7" s="25">
        <v>12.6</v>
      </c>
      <c r="I7" s="26">
        <f t="shared" si="2"/>
        <v>1</v>
      </c>
      <c r="J7" s="25">
        <v>11.7</v>
      </c>
      <c r="K7" s="26">
        <f t="shared" si="3"/>
        <v>1</v>
      </c>
      <c r="L7" s="25">
        <f t="shared" si="4"/>
        <v>48.25</v>
      </c>
      <c r="M7" s="26">
        <f t="shared" si="5"/>
        <v>2</v>
      </c>
      <c r="N7" s="25">
        <v>11.95</v>
      </c>
      <c r="O7" s="57" t="str">
        <f t="shared" si="6"/>
        <v>P</v>
      </c>
      <c r="P7" s="57" t="str">
        <f t="shared" si="7"/>
        <v>P</v>
      </c>
    </row>
    <row r="8" spans="1:16">
      <c r="A8" s="33" t="s">
        <v>121</v>
      </c>
      <c r="B8" s="63" t="s">
        <v>284</v>
      </c>
      <c r="C8" s="26" t="s">
        <v>35</v>
      </c>
      <c r="D8" s="25">
        <v>12.2</v>
      </c>
      <c r="E8" s="26">
        <f t="shared" si="0"/>
        <v>9</v>
      </c>
      <c r="F8" s="25">
        <v>12.15</v>
      </c>
      <c r="G8" s="26">
        <f t="shared" si="1"/>
        <v>6</v>
      </c>
      <c r="H8" s="25">
        <v>12.1</v>
      </c>
      <c r="I8" s="26">
        <f t="shared" si="2"/>
        <v>3</v>
      </c>
      <c r="J8" s="25">
        <v>11.65</v>
      </c>
      <c r="K8" s="26">
        <f t="shared" si="3"/>
        <v>2</v>
      </c>
      <c r="L8" s="25">
        <f t="shared" si="4"/>
        <v>48.1</v>
      </c>
      <c r="M8" s="26">
        <f t="shared" si="5"/>
        <v>3</v>
      </c>
      <c r="N8" s="25">
        <v>12</v>
      </c>
      <c r="O8" s="57" t="str">
        <f t="shared" si="6"/>
        <v>P</v>
      </c>
      <c r="P8" s="57" t="str">
        <f t="shared" si="7"/>
        <v>P</v>
      </c>
    </row>
    <row r="9" spans="1:16">
      <c r="A9" s="36" t="s">
        <v>161</v>
      </c>
      <c r="B9" s="71" t="s">
        <v>281</v>
      </c>
      <c r="C9" s="26" t="s">
        <v>34</v>
      </c>
      <c r="D9" s="25">
        <v>12.4</v>
      </c>
      <c r="E9" s="26">
        <f t="shared" si="0"/>
        <v>5</v>
      </c>
      <c r="F9" s="25">
        <v>12.1</v>
      </c>
      <c r="G9" s="26">
        <f t="shared" si="1"/>
        <v>7</v>
      </c>
      <c r="H9" s="25">
        <v>11.05</v>
      </c>
      <c r="I9" s="26">
        <f t="shared" si="2"/>
        <v>18</v>
      </c>
      <c r="J9" s="25">
        <v>11.5</v>
      </c>
      <c r="K9" s="26">
        <f t="shared" si="3"/>
        <v>3</v>
      </c>
      <c r="L9" s="25">
        <f t="shared" si="4"/>
        <v>47.05</v>
      </c>
      <c r="M9" s="26">
        <f t="shared" si="5"/>
        <v>4</v>
      </c>
      <c r="N9" s="25">
        <v>11.9</v>
      </c>
      <c r="O9" s="57" t="str">
        <f t="shared" si="6"/>
        <v>P</v>
      </c>
      <c r="P9" s="57" t="str">
        <f t="shared" si="7"/>
        <v>P</v>
      </c>
    </row>
    <row r="10" spans="1:16">
      <c r="A10" s="33" t="s">
        <v>173</v>
      </c>
      <c r="B10" s="31" t="s">
        <v>58</v>
      </c>
      <c r="C10" s="26" t="s">
        <v>24</v>
      </c>
      <c r="D10" s="25">
        <v>11.75</v>
      </c>
      <c r="E10" s="26">
        <f t="shared" si="0"/>
        <v>25</v>
      </c>
      <c r="F10" s="25">
        <v>12.4</v>
      </c>
      <c r="G10" s="26">
        <f t="shared" si="1"/>
        <v>2</v>
      </c>
      <c r="H10" s="25">
        <v>12.05</v>
      </c>
      <c r="I10" s="26">
        <f t="shared" si="2"/>
        <v>4</v>
      </c>
      <c r="J10" s="25">
        <v>10.7</v>
      </c>
      <c r="K10" s="26">
        <f t="shared" si="3"/>
        <v>10</v>
      </c>
      <c r="L10" s="25">
        <f t="shared" si="4"/>
        <v>46.900000000000006</v>
      </c>
      <c r="M10" s="26">
        <f t="shared" si="5"/>
        <v>5</v>
      </c>
      <c r="N10" s="25">
        <v>10.7</v>
      </c>
      <c r="O10" s="57" t="str">
        <f t="shared" si="6"/>
        <v>P</v>
      </c>
      <c r="P10" s="57" t="str">
        <f t="shared" si="7"/>
        <v>P</v>
      </c>
    </row>
    <row r="11" spans="1:16">
      <c r="A11" s="33" t="s">
        <v>165</v>
      </c>
      <c r="B11" s="63" t="s">
        <v>283</v>
      </c>
      <c r="C11" s="26" t="s">
        <v>23</v>
      </c>
      <c r="D11" s="25">
        <v>12.3</v>
      </c>
      <c r="E11" s="26">
        <f t="shared" si="0"/>
        <v>7</v>
      </c>
      <c r="F11" s="25">
        <v>11.85</v>
      </c>
      <c r="G11" s="26">
        <f t="shared" si="1"/>
        <v>10</v>
      </c>
      <c r="H11" s="25">
        <v>11.7</v>
      </c>
      <c r="I11" s="26">
        <f t="shared" si="2"/>
        <v>6</v>
      </c>
      <c r="J11" s="25">
        <v>11</v>
      </c>
      <c r="K11" s="26">
        <f t="shared" si="3"/>
        <v>7</v>
      </c>
      <c r="L11" s="25">
        <f t="shared" si="4"/>
        <v>46.849999999999994</v>
      </c>
      <c r="M11" s="26">
        <f t="shared" si="5"/>
        <v>6</v>
      </c>
      <c r="N11" s="25">
        <v>10.75</v>
      </c>
      <c r="O11" s="57" t="str">
        <f t="shared" si="6"/>
        <v>P</v>
      </c>
      <c r="P11" s="57" t="str">
        <f t="shared" si="7"/>
        <v>P</v>
      </c>
    </row>
    <row r="12" spans="1:16">
      <c r="A12" s="36" t="s">
        <v>75</v>
      </c>
      <c r="B12" s="63" t="s">
        <v>44</v>
      </c>
      <c r="C12" s="26" t="s">
        <v>34</v>
      </c>
      <c r="D12" s="25">
        <v>12.15</v>
      </c>
      <c r="E12" s="26">
        <f t="shared" si="0"/>
        <v>12</v>
      </c>
      <c r="F12" s="25">
        <v>12.05</v>
      </c>
      <c r="G12" s="26">
        <f t="shared" si="1"/>
        <v>8</v>
      </c>
      <c r="H12" s="25">
        <v>11.45</v>
      </c>
      <c r="I12" s="26">
        <f t="shared" si="2"/>
        <v>13</v>
      </c>
      <c r="J12" s="25">
        <v>11.1</v>
      </c>
      <c r="K12" s="26">
        <f t="shared" si="3"/>
        <v>6</v>
      </c>
      <c r="L12" s="25">
        <f t="shared" si="4"/>
        <v>46.750000000000007</v>
      </c>
      <c r="M12" s="26">
        <f t="shared" si="5"/>
        <v>7</v>
      </c>
      <c r="N12" s="25">
        <v>11.3</v>
      </c>
      <c r="O12" s="57" t="str">
        <f t="shared" si="6"/>
        <v>P</v>
      </c>
      <c r="P12" s="57" t="str">
        <f t="shared" si="7"/>
        <v>P</v>
      </c>
    </row>
    <row r="13" spans="1:16">
      <c r="A13" s="33" t="s">
        <v>84</v>
      </c>
      <c r="B13" s="34" t="s">
        <v>150</v>
      </c>
      <c r="C13" s="34" t="s">
        <v>41</v>
      </c>
      <c r="D13" s="25">
        <v>12.5</v>
      </c>
      <c r="E13" s="26">
        <f t="shared" si="0"/>
        <v>4</v>
      </c>
      <c r="F13" s="25">
        <v>10.95</v>
      </c>
      <c r="G13" s="26">
        <f t="shared" si="1"/>
        <v>27</v>
      </c>
      <c r="H13" s="25">
        <v>11.65</v>
      </c>
      <c r="I13" s="26">
        <f t="shared" si="2"/>
        <v>7</v>
      </c>
      <c r="J13" s="25">
        <v>10.9</v>
      </c>
      <c r="K13" s="26">
        <f t="shared" si="3"/>
        <v>8</v>
      </c>
      <c r="L13" s="25">
        <f t="shared" si="4"/>
        <v>46</v>
      </c>
      <c r="M13" s="26">
        <f t="shared" si="5"/>
        <v>8</v>
      </c>
      <c r="N13" s="25">
        <v>11.15</v>
      </c>
      <c r="O13" s="57" t="str">
        <f t="shared" si="6"/>
        <v>P</v>
      </c>
      <c r="P13" s="57" t="str">
        <f t="shared" si="7"/>
        <v>P</v>
      </c>
    </row>
    <row r="14" spans="1:16">
      <c r="A14" s="36" t="s">
        <v>172</v>
      </c>
      <c r="B14" s="63" t="s">
        <v>148</v>
      </c>
      <c r="C14" s="62" t="s">
        <v>39</v>
      </c>
      <c r="D14" s="25">
        <v>12.4</v>
      </c>
      <c r="E14" s="26">
        <f t="shared" si="0"/>
        <v>5</v>
      </c>
      <c r="F14" s="25">
        <v>11.2</v>
      </c>
      <c r="G14" s="26">
        <f t="shared" si="1"/>
        <v>23</v>
      </c>
      <c r="H14" s="25">
        <v>11.6</v>
      </c>
      <c r="I14" s="26">
        <f t="shared" si="2"/>
        <v>8</v>
      </c>
      <c r="J14" s="25">
        <v>10.75</v>
      </c>
      <c r="K14" s="26">
        <f t="shared" si="3"/>
        <v>9</v>
      </c>
      <c r="L14" s="25">
        <f t="shared" si="4"/>
        <v>45.95</v>
      </c>
      <c r="M14" s="26">
        <f t="shared" si="5"/>
        <v>9</v>
      </c>
      <c r="N14" s="25">
        <v>11.8</v>
      </c>
      <c r="O14" s="57" t="str">
        <f t="shared" si="6"/>
        <v>P</v>
      </c>
      <c r="P14" s="57" t="str">
        <f t="shared" si="7"/>
        <v>P</v>
      </c>
    </row>
    <row r="15" spans="1:16">
      <c r="A15" s="64">
        <v>1</v>
      </c>
      <c r="B15" s="70" t="s">
        <v>156</v>
      </c>
      <c r="C15" s="37" t="s">
        <v>30</v>
      </c>
      <c r="D15" s="25">
        <v>12.15</v>
      </c>
      <c r="E15" s="26">
        <f t="shared" si="0"/>
        <v>12</v>
      </c>
      <c r="F15" s="25">
        <v>11.8</v>
      </c>
      <c r="G15" s="26">
        <f t="shared" si="1"/>
        <v>14</v>
      </c>
      <c r="H15" s="25">
        <v>11.3</v>
      </c>
      <c r="I15" s="26">
        <f t="shared" si="2"/>
        <v>16</v>
      </c>
      <c r="J15" s="25">
        <v>10.45</v>
      </c>
      <c r="K15" s="26">
        <f t="shared" si="3"/>
        <v>15</v>
      </c>
      <c r="L15" s="25">
        <f t="shared" si="4"/>
        <v>45.7</v>
      </c>
      <c r="M15" s="26">
        <f t="shared" si="5"/>
        <v>10</v>
      </c>
      <c r="N15" s="25">
        <v>11.5</v>
      </c>
      <c r="O15" s="57" t="str">
        <f t="shared" si="6"/>
        <v>P</v>
      </c>
      <c r="P15" s="57" t="str">
        <f t="shared" si="7"/>
        <v>P</v>
      </c>
    </row>
    <row r="16" spans="1:16">
      <c r="A16" s="36" t="s">
        <v>160</v>
      </c>
      <c r="B16" s="60" t="s">
        <v>279</v>
      </c>
      <c r="C16" s="26" t="s">
        <v>26</v>
      </c>
      <c r="D16" s="25">
        <v>10.95</v>
      </c>
      <c r="E16" s="26">
        <f t="shared" si="0"/>
        <v>31</v>
      </c>
      <c r="F16" s="25">
        <v>11.75</v>
      </c>
      <c r="G16" s="26">
        <f t="shared" si="1"/>
        <v>16</v>
      </c>
      <c r="H16" s="25">
        <v>11.35</v>
      </c>
      <c r="I16" s="26">
        <f t="shared" si="2"/>
        <v>15</v>
      </c>
      <c r="J16" s="25">
        <v>11.35</v>
      </c>
      <c r="K16" s="26">
        <f t="shared" si="3"/>
        <v>5</v>
      </c>
      <c r="L16" s="25">
        <f t="shared" si="4"/>
        <v>45.4</v>
      </c>
      <c r="M16" s="26">
        <f t="shared" si="5"/>
        <v>11</v>
      </c>
      <c r="N16" s="25">
        <v>12</v>
      </c>
      <c r="O16" s="57" t="str">
        <f t="shared" si="6"/>
        <v>P</v>
      </c>
      <c r="P16" s="57" t="str">
        <f t="shared" si="7"/>
        <v>P</v>
      </c>
    </row>
    <row r="17" spans="1:16">
      <c r="A17" s="33" t="s">
        <v>70</v>
      </c>
      <c r="B17" s="60" t="s">
        <v>64</v>
      </c>
      <c r="C17" s="26" t="s">
        <v>30</v>
      </c>
      <c r="D17" s="25">
        <v>11.7</v>
      </c>
      <c r="E17" s="26">
        <f t="shared" si="0"/>
        <v>27</v>
      </c>
      <c r="F17" s="25">
        <v>11.85</v>
      </c>
      <c r="G17" s="26">
        <f t="shared" si="1"/>
        <v>10</v>
      </c>
      <c r="H17" s="25">
        <v>11.15</v>
      </c>
      <c r="I17" s="26">
        <f t="shared" si="2"/>
        <v>17</v>
      </c>
      <c r="J17" s="25">
        <v>10.5</v>
      </c>
      <c r="K17" s="26">
        <f t="shared" si="3"/>
        <v>13</v>
      </c>
      <c r="L17" s="25">
        <f t="shared" si="4"/>
        <v>45.199999999999996</v>
      </c>
      <c r="M17" s="26">
        <f t="shared" si="5"/>
        <v>12</v>
      </c>
      <c r="N17" s="25">
        <v>11.9</v>
      </c>
      <c r="O17" s="57" t="str">
        <f t="shared" si="6"/>
        <v>P</v>
      </c>
      <c r="P17" s="57" t="str">
        <f t="shared" si="7"/>
        <v>P</v>
      </c>
    </row>
    <row r="18" spans="1:16">
      <c r="A18" s="36" t="s">
        <v>91</v>
      </c>
      <c r="B18" s="63" t="s">
        <v>299</v>
      </c>
      <c r="C18" s="62" t="s">
        <v>27</v>
      </c>
      <c r="D18" s="25">
        <v>12.1</v>
      </c>
      <c r="E18" s="26">
        <f t="shared" si="0"/>
        <v>14</v>
      </c>
      <c r="F18" s="25">
        <v>12.4</v>
      </c>
      <c r="G18" s="26">
        <f t="shared" si="1"/>
        <v>2</v>
      </c>
      <c r="H18" s="25">
        <v>11.6</v>
      </c>
      <c r="I18" s="26">
        <f t="shared" si="2"/>
        <v>8</v>
      </c>
      <c r="J18" s="25">
        <v>9.0500000000000007</v>
      </c>
      <c r="K18" s="26">
        <f t="shared" si="3"/>
        <v>29</v>
      </c>
      <c r="L18" s="25">
        <f t="shared" si="4"/>
        <v>45.150000000000006</v>
      </c>
      <c r="M18" s="26">
        <f t="shared" si="5"/>
        <v>13</v>
      </c>
      <c r="N18" s="25">
        <v>10.25</v>
      </c>
      <c r="O18" s="57" t="str">
        <f t="shared" si="6"/>
        <v>P</v>
      </c>
      <c r="P18" s="57" t="str">
        <f t="shared" si="7"/>
        <v>P</v>
      </c>
    </row>
    <row r="19" spans="1:16">
      <c r="A19" s="36" t="s">
        <v>262</v>
      </c>
      <c r="B19" s="63" t="s">
        <v>300</v>
      </c>
      <c r="C19" s="62" t="s">
        <v>24</v>
      </c>
      <c r="D19" s="25">
        <v>11.9</v>
      </c>
      <c r="E19" s="26">
        <f t="shared" si="0"/>
        <v>21</v>
      </c>
      <c r="F19" s="25">
        <v>11.6</v>
      </c>
      <c r="G19" s="26">
        <f t="shared" si="1"/>
        <v>19</v>
      </c>
      <c r="H19" s="25">
        <v>11.05</v>
      </c>
      <c r="I19" s="26">
        <f t="shared" si="2"/>
        <v>18</v>
      </c>
      <c r="J19" s="25">
        <v>10.5</v>
      </c>
      <c r="K19" s="26">
        <f t="shared" si="3"/>
        <v>13</v>
      </c>
      <c r="L19" s="25">
        <f t="shared" si="4"/>
        <v>45.05</v>
      </c>
      <c r="M19" s="26">
        <f t="shared" si="5"/>
        <v>14</v>
      </c>
      <c r="N19" s="25">
        <v>10.15</v>
      </c>
      <c r="O19" s="57" t="str">
        <f t="shared" si="6"/>
        <v>P</v>
      </c>
      <c r="P19" s="57" t="str">
        <f t="shared" si="7"/>
        <v>P</v>
      </c>
    </row>
    <row r="20" spans="1:16">
      <c r="A20" s="33" t="s">
        <v>174</v>
      </c>
      <c r="B20" s="34" t="s">
        <v>132</v>
      </c>
      <c r="C20" s="34" t="s">
        <v>41</v>
      </c>
      <c r="D20" s="25">
        <v>12</v>
      </c>
      <c r="E20" s="26">
        <f t="shared" si="0"/>
        <v>17</v>
      </c>
      <c r="F20" s="25">
        <v>11.85</v>
      </c>
      <c r="G20" s="26">
        <f t="shared" si="1"/>
        <v>10</v>
      </c>
      <c r="H20" s="25">
        <v>11.4</v>
      </c>
      <c r="I20" s="26">
        <f t="shared" si="2"/>
        <v>14</v>
      </c>
      <c r="J20" s="25">
        <v>9.6</v>
      </c>
      <c r="K20" s="26">
        <f t="shared" si="3"/>
        <v>22</v>
      </c>
      <c r="L20" s="25">
        <f t="shared" si="4"/>
        <v>44.85</v>
      </c>
      <c r="M20" s="26">
        <f t="shared" si="5"/>
        <v>15</v>
      </c>
      <c r="N20" s="25">
        <v>10.4</v>
      </c>
      <c r="O20" s="57" t="str">
        <f t="shared" si="6"/>
        <v>P</v>
      </c>
      <c r="P20" s="57" t="str">
        <f t="shared" si="7"/>
        <v>P</v>
      </c>
    </row>
    <row r="21" spans="1:16">
      <c r="A21" s="36" t="s">
        <v>71</v>
      </c>
      <c r="B21" s="63" t="s">
        <v>158</v>
      </c>
      <c r="C21" s="26" t="s">
        <v>159</v>
      </c>
      <c r="D21" s="25">
        <v>11.55</v>
      </c>
      <c r="E21" s="26">
        <f t="shared" si="0"/>
        <v>29</v>
      </c>
      <c r="F21" s="25">
        <v>11.3</v>
      </c>
      <c r="G21" s="26">
        <f t="shared" si="1"/>
        <v>22</v>
      </c>
      <c r="H21" s="25">
        <v>11.5</v>
      </c>
      <c r="I21" s="26">
        <f t="shared" si="2"/>
        <v>11</v>
      </c>
      <c r="J21" s="25">
        <v>10.45</v>
      </c>
      <c r="K21" s="26">
        <f t="shared" si="3"/>
        <v>15</v>
      </c>
      <c r="L21" s="25">
        <f t="shared" si="4"/>
        <v>44.8</v>
      </c>
      <c r="M21" s="26">
        <f t="shared" si="5"/>
        <v>16</v>
      </c>
      <c r="N21" s="25">
        <v>11.45</v>
      </c>
      <c r="O21" s="57" t="str">
        <f t="shared" si="6"/>
        <v>P</v>
      </c>
      <c r="P21" s="57" t="str">
        <f t="shared" si="7"/>
        <v>P</v>
      </c>
    </row>
    <row r="22" spans="1:16">
      <c r="A22" s="33" t="s">
        <v>164</v>
      </c>
      <c r="B22" s="63" t="s">
        <v>131</v>
      </c>
      <c r="C22" s="26" t="s">
        <v>23</v>
      </c>
      <c r="D22" s="25">
        <v>11.95</v>
      </c>
      <c r="E22" s="26">
        <f t="shared" si="0"/>
        <v>19</v>
      </c>
      <c r="F22" s="25">
        <v>11.55</v>
      </c>
      <c r="G22" s="26">
        <f t="shared" si="1"/>
        <v>20</v>
      </c>
      <c r="H22" s="25">
        <v>11.5</v>
      </c>
      <c r="I22" s="26">
        <f t="shared" si="2"/>
        <v>11</v>
      </c>
      <c r="J22" s="25">
        <v>9.8000000000000007</v>
      </c>
      <c r="K22" s="26">
        <f t="shared" si="3"/>
        <v>19</v>
      </c>
      <c r="L22" s="25">
        <f t="shared" si="4"/>
        <v>44.8</v>
      </c>
      <c r="M22" s="26">
        <f t="shared" si="5"/>
        <v>16</v>
      </c>
      <c r="N22" s="25">
        <v>10.7</v>
      </c>
      <c r="O22" s="57" t="str">
        <f t="shared" si="6"/>
        <v>P</v>
      </c>
      <c r="P22" s="57" t="str">
        <f t="shared" si="7"/>
        <v>P</v>
      </c>
    </row>
    <row r="23" spans="1:16">
      <c r="A23" s="64">
        <v>2</v>
      </c>
      <c r="B23" s="70" t="s">
        <v>157</v>
      </c>
      <c r="C23" s="37" t="s">
        <v>30</v>
      </c>
      <c r="D23" s="25">
        <v>11.95</v>
      </c>
      <c r="E23" s="26">
        <f t="shared" si="0"/>
        <v>19</v>
      </c>
      <c r="F23" s="25">
        <v>11.65</v>
      </c>
      <c r="G23" s="26">
        <f t="shared" si="1"/>
        <v>18</v>
      </c>
      <c r="H23" s="25">
        <v>10.35</v>
      </c>
      <c r="I23" s="26">
        <f t="shared" si="2"/>
        <v>23</v>
      </c>
      <c r="J23" s="25">
        <v>10.6</v>
      </c>
      <c r="K23" s="26">
        <f t="shared" si="3"/>
        <v>12</v>
      </c>
      <c r="L23" s="25">
        <f t="shared" si="4"/>
        <v>44.550000000000004</v>
      </c>
      <c r="M23" s="26">
        <f t="shared" si="5"/>
        <v>18</v>
      </c>
      <c r="N23" s="25">
        <v>10</v>
      </c>
      <c r="O23" s="57" t="str">
        <f t="shared" si="6"/>
        <v>P</v>
      </c>
      <c r="P23" s="57" t="str">
        <f t="shared" si="7"/>
        <v>P</v>
      </c>
    </row>
    <row r="24" spans="1:16">
      <c r="A24" s="33" t="s">
        <v>73</v>
      </c>
      <c r="B24" s="63" t="s">
        <v>59</v>
      </c>
      <c r="C24" s="26" t="s">
        <v>25</v>
      </c>
      <c r="D24" s="25">
        <v>12.1</v>
      </c>
      <c r="E24" s="26">
        <f t="shared" si="0"/>
        <v>14</v>
      </c>
      <c r="F24" s="25">
        <v>12.3</v>
      </c>
      <c r="G24" s="26">
        <f t="shared" si="1"/>
        <v>4</v>
      </c>
      <c r="H24" s="25">
        <v>11.85</v>
      </c>
      <c r="I24" s="26">
        <f t="shared" si="2"/>
        <v>5</v>
      </c>
      <c r="J24" s="25">
        <v>8.1</v>
      </c>
      <c r="K24" s="26">
        <f t="shared" si="3"/>
        <v>33</v>
      </c>
      <c r="L24" s="25">
        <f t="shared" si="4"/>
        <v>44.35</v>
      </c>
      <c r="M24" s="26">
        <f t="shared" si="5"/>
        <v>19</v>
      </c>
      <c r="N24" s="25">
        <v>11.25</v>
      </c>
      <c r="O24" s="57" t="str">
        <f t="shared" si="6"/>
        <v>P</v>
      </c>
      <c r="P24" s="57" t="str">
        <f t="shared" si="7"/>
        <v>P</v>
      </c>
    </row>
    <row r="25" spans="1:16">
      <c r="A25" s="36" t="s">
        <v>92</v>
      </c>
      <c r="B25" s="63" t="s">
        <v>301</v>
      </c>
      <c r="C25" s="62" t="s">
        <v>24</v>
      </c>
      <c r="D25" s="25">
        <v>11.6</v>
      </c>
      <c r="E25" s="26">
        <f t="shared" si="0"/>
        <v>28</v>
      </c>
      <c r="F25" s="25">
        <v>12.25</v>
      </c>
      <c r="G25" s="26">
        <f t="shared" si="1"/>
        <v>5</v>
      </c>
      <c r="H25" s="25">
        <v>9.75</v>
      </c>
      <c r="I25" s="26">
        <f t="shared" si="2"/>
        <v>27</v>
      </c>
      <c r="J25" s="25">
        <v>10.65</v>
      </c>
      <c r="K25" s="26">
        <f t="shared" si="3"/>
        <v>11</v>
      </c>
      <c r="L25" s="25">
        <f t="shared" si="4"/>
        <v>44.25</v>
      </c>
      <c r="M25" s="26">
        <f t="shared" si="5"/>
        <v>20</v>
      </c>
      <c r="N25" s="25">
        <v>10.45</v>
      </c>
      <c r="O25" s="57" t="str">
        <f t="shared" si="6"/>
        <v>P</v>
      </c>
      <c r="P25" s="57" t="str">
        <f t="shared" si="7"/>
        <v>P</v>
      </c>
    </row>
    <row r="26" spans="1:16">
      <c r="A26" s="33" t="s">
        <v>163</v>
      </c>
      <c r="B26" s="26" t="s">
        <v>282</v>
      </c>
      <c r="C26" s="26" t="s">
        <v>23</v>
      </c>
      <c r="D26" s="25">
        <v>12.8</v>
      </c>
      <c r="E26" s="26">
        <f t="shared" si="0"/>
        <v>2</v>
      </c>
      <c r="F26" s="25">
        <v>11.55</v>
      </c>
      <c r="G26" s="26">
        <f t="shared" si="1"/>
        <v>20</v>
      </c>
      <c r="H26" s="25">
        <v>10.4</v>
      </c>
      <c r="I26" s="26">
        <f t="shared" si="2"/>
        <v>21</v>
      </c>
      <c r="J26" s="25">
        <v>9.35</v>
      </c>
      <c r="K26" s="26">
        <f t="shared" si="3"/>
        <v>25</v>
      </c>
      <c r="L26" s="25">
        <f t="shared" si="4"/>
        <v>44.1</v>
      </c>
      <c r="M26" s="26">
        <f t="shared" si="5"/>
        <v>21</v>
      </c>
      <c r="N26" s="25">
        <v>10.9</v>
      </c>
      <c r="O26" s="57" t="str">
        <f t="shared" si="6"/>
        <v>P</v>
      </c>
      <c r="P26" s="57" t="str">
        <f t="shared" si="7"/>
        <v>P</v>
      </c>
    </row>
    <row r="27" spans="1:16">
      <c r="A27" s="33" t="s">
        <v>82</v>
      </c>
      <c r="B27" s="63" t="s">
        <v>167</v>
      </c>
      <c r="C27" s="26" t="s">
        <v>41</v>
      </c>
      <c r="D27" s="25">
        <v>12.9</v>
      </c>
      <c r="E27" s="26">
        <f t="shared" si="0"/>
        <v>1</v>
      </c>
      <c r="F27" s="25">
        <v>11.1</v>
      </c>
      <c r="G27" s="26">
        <f t="shared" si="1"/>
        <v>25</v>
      </c>
      <c r="H27" s="25">
        <v>9.65</v>
      </c>
      <c r="I27" s="26">
        <f t="shared" si="2"/>
        <v>29</v>
      </c>
      <c r="J27" s="25">
        <v>10.1</v>
      </c>
      <c r="K27" s="26">
        <f t="shared" si="3"/>
        <v>18</v>
      </c>
      <c r="L27" s="25">
        <f t="shared" si="4"/>
        <v>43.75</v>
      </c>
      <c r="M27" s="26">
        <f t="shared" si="5"/>
        <v>22</v>
      </c>
      <c r="N27" s="25">
        <v>9.35</v>
      </c>
      <c r="O27" s="57" t="str">
        <f t="shared" si="6"/>
        <v>P</v>
      </c>
      <c r="P27" s="57" t="str">
        <f t="shared" si="7"/>
        <v>P</v>
      </c>
    </row>
    <row r="28" spans="1:16">
      <c r="A28" s="33" t="s">
        <v>86</v>
      </c>
      <c r="B28" s="60" t="s">
        <v>168</v>
      </c>
      <c r="C28" s="37" t="s">
        <v>38</v>
      </c>
      <c r="D28" s="25">
        <v>11.9</v>
      </c>
      <c r="E28" s="26">
        <f t="shared" si="0"/>
        <v>21</v>
      </c>
      <c r="F28" s="25">
        <v>11.05</v>
      </c>
      <c r="G28" s="26">
        <f t="shared" si="1"/>
        <v>26</v>
      </c>
      <c r="H28" s="25">
        <v>10.95</v>
      </c>
      <c r="I28" s="26">
        <f t="shared" si="2"/>
        <v>20</v>
      </c>
      <c r="J28" s="25">
        <v>9.8000000000000007</v>
      </c>
      <c r="K28" s="26">
        <f t="shared" si="3"/>
        <v>19</v>
      </c>
      <c r="L28" s="25">
        <f t="shared" si="4"/>
        <v>43.7</v>
      </c>
      <c r="M28" s="26">
        <f t="shared" si="5"/>
        <v>23</v>
      </c>
      <c r="N28" s="25">
        <v>9</v>
      </c>
      <c r="O28" s="57" t="str">
        <f t="shared" si="6"/>
        <v>P</v>
      </c>
      <c r="P28" s="57" t="str">
        <f t="shared" si="7"/>
        <v>P</v>
      </c>
    </row>
    <row r="29" spans="1:16">
      <c r="A29" s="36" t="s">
        <v>175</v>
      </c>
      <c r="B29" s="34" t="s">
        <v>176</v>
      </c>
      <c r="C29" s="34" t="s">
        <v>41</v>
      </c>
      <c r="D29" s="25">
        <v>11.85</v>
      </c>
      <c r="E29" s="26">
        <f t="shared" si="0"/>
        <v>24</v>
      </c>
      <c r="F29" s="25">
        <v>11.85</v>
      </c>
      <c r="G29" s="26">
        <f t="shared" si="1"/>
        <v>10</v>
      </c>
      <c r="H29" s="25">
        <v>10.3</v>
      </c>
      <c r="I29" s="26">
        <f t="shared" si="2"/>
        <v>24</v>
      </c>
      <c r="J29" s="25">
        <v>9.3000000000000007</v>
      </c>
      <c r="K29" s="26">
        <f t="shared" si="3"/>
        <v>26</v>
      </c>
      <c r="L29" s="25">
        <f t="shared" si="4"/>
        <v>43.3</v>
      </c>
      <c r="M29" s="26">
        <f t="shared" si="5"/>
        <v>24</v>
      </c>
      <c r="N29" s="25">
        <v>9.75</v>
      </c>
      <c r="O29" s="57" t="str">
        <f t="shared" si="6"/>
        <v>P</v>
      </c>
      <c r="P29" s="57" t="str">
        <f t="shared" si="7"/>
        <v>P</v>
      </c>
    </row>
    <row r="30" spans="1:16">
      <c r="A30" s="36" t="s">
        <v>88</v>
      </c>
      <c r="B30" s="60" t="s">
        <v>171</v>
      </c>
      <c r="C30" s="34" t="s">
        <v>52</v>
      </c>
      <c r="D30" s="25">
        <v>12.25</v>
      </c>
      <c r="E30" s="26">
        <f t="shared" si="0"/>
        <v>8</v>
      </c>
      <c r="F30" s="25">
        <v>10.55</v>
      </c>
      <c r="G30" s="26">
        <f t="shared" si="1"/>
        <v>30</v>
      </c>
      <c r="H30" s="25">
        <v>9.65</v>
      </c>
      <c r="I30" s="26">
        <f t="shared" si="2"/>
        <v>29</v>
      </c>
      <c r="J30" s="25">
        <v>10.15</v>
      </c>
      <c r="K30" s="26">
        <f t="shared" si="3"/>
        <v>17</v>
      </c>
      <c r="L30" s="25">
        <f t="shared" si="4"/>
        <v>42.6</v>
      </c>
      <c r="M30" s="26">
        <f t="shared" si="5"/>
        <v>25</v>
      </c>
      <c r="N30" s="25">
        <v>10.25</v>
      </c>
      <c r="O30" s="57" t="str">
        <f t="shared" si="6"/>
        <v>P</v>
      </c>
      <c r="P30" s="57" t="str">
        <f t="shared" si="7"/>
        <v>P</v>
      </c>
    </row>
    <row r="31" spans="1:16">
      <c r="A31" s="33" t="s">
        <v>87</v>
      </c>
      <c r="B31" s="63" t="s">
        <v>48</v>
      </c>
      <c r="C31" s="26" t="s">
        <v>38</v>
      </c>
      <c r="D31" s="25">
        <v>12.05</v>
      </c>
      <c r="E31" s="26">
        <f t="shared" si="0"/>
        <v>16</v>
      </c>
      <c r="F31" s="25">
        <v>11.8</v>
      </c>
      <c r="G31" s="26">
        <f t="shared" si="1"/>
        <v>14</v>
      </c>
      <c r="H31" s="25">
        <v>9.8000000000000007</v>
      </c>
      <c r="I31" s="26">
        <f t="shared" si="2"/>
        <v>26</v>
      </c>
      <c r="J31" s="25">
        <v>8.85</v>
      </c>
      <c r="K31" s="26">
        <f t="shared" si="3"/>
        <v>30</v>
      </c>
      <c r="L31" s="25">
        <f t="shared" si="4"/>
        <v>42.500000000000007</v>
      </c>
      <c r="M31" s="26">
        <f t="shared" si="5"/>
        <v>26</v>
      </c>
      <c r="N31" s="25">
        <v>9.3000000000000007</v>
      </c>
      <c r="O31" s="57" t="str">
        <f t="shared" si="6"/>
        <v>P</v>
      </c>
      <c r="P31" s="57" t="str">
        <f t="shared" si="7"/>
        <v>P</v>
      </c>
    </row>
    <row r="32" spans="1:16">
      <c r="A32" s="33" t="s">
        <v>169</v>
      </c>
      <c r="B32" s="65" t="s">
        <v>170</v>
      </c>
      <c r="C32" s="62" t="s">
        <v>52</v>
      </c>
      <c r="D32" s="25">
        <v>12.2</v>
      </c>
      <c r="E32" s="26">
        <f t="shared" si="0"/>
        <v>9</v>
      </c>
      <c r="F32" s="25">
        <v>10.6</v>
      </c>
      <c r="G32" s="26">
        <f t="shared" si="1"/>
        <v>28</v>
      </c>
      <c r="H32" s="25">
        <v>9.6999999999999993</v>
      </c>
      <c r="I32" s="26">
        <f t="shared" si="2"/>
        <v>28</v>
      </c>
      <c r="J32" s="25">
        <v>9.8000000000000007</v>
      </c>
      <c r="K32" s="26">
        <f t="shared" si="3"/>
        <v>19</v>
      </c>
      <c r="L32" s="25">
        <f t="shared" si="4"/>
        <v>42.3</v>
      </c>
      <c r="M32" s="26">
        <f t="shared" si="5"/>
        <v>27</v>
      </c>
      <c r="N32" s="25">
        <v>10.25</v>
      </c>
      <c r="O32" s="57" t="str">
        <f t="shared" si="6"/>
        <v>P</v>
      </c>
      <c r="P32" s="57" t="str">
        <f t="shared" si="7"/>
        <v>P</v>
      </c>
    </row>
    <row r="33" spans="1:16">
      <c r="A33" s="36" t="s">
        <v>90</v>
      </c>
      <c r="B33" s="63" t="s">
        <v>298</v>
      </c>
      <c r="C33" s="62" t="s">
        <v>27</v>
      </c>
      <c r="D33" s="25">
        <v>10.45</v>
      </c>
      <c r="E33" s="26">
        <f t="shared" si="0"/>
        <v>33</v>
      </c>
      <c r="F33" s="25">
        <v>10.6</v>
      </c>
      <c r="G33" s="26">
        <f t="shared" si="1"/>
        <v>28</v>
      </c>
      <c r="H33" s="25">
        <v>11.6</v>
      </c>
      <c r="I33" s="26">
        <f t="shared" si="2"/>
        <v>8</v>
      </c>
      <c r="J33" s="25">
        <v>9.5500000000000007</v>
      </c>
      <c r="K33" s="26">
        <f t="shared" si="3"/>
        <v>23</v>
      </c>
      <c r="L33" s="25">
        <f t="shared" si="4"/>
        <v>42.2</v>
      </c>
      <c r="M33" s="26">
        <f t="shared" si="5"/>
        <v>28</v>
      </c>
      <c r="N33" s="25">
        <v>10.4</v>
      </c>
      <c r="O33" s="57" t="str">
        <f t="shared" si="6"/>
        <v>P</v>
      </c>
      <c r="P33" s="57" t="str">
        <f t="shared" si="7"/>
        <v>P</v>
      </c>
    </row>
    <row r="34" spans="1:16">
      <c r="A34" s="35">
        <v>26</v>
      </c>
      <c r="B34" s="63" t="s">
        <v>45</v>
      </c>
      <c r="C34" s="34" t="s">
        <v>39</v>
      </c>
      <c r="D34" s="25">
        <v>11.45</v>
      </c>
      <c r="E34" s="26">
        <f t="shared" si="0"/>
        <v>30</v>
      </c>
      <c r="F34" s="25">
        <v>12</v>
      </c>
      <c r="G34" s="26">
        <f t="shared" si="1"/>
        <v>9</v>
      </c>
      <c r="H34" s="25">
        <v>9.4499999999999993</v>
      </c>
      <c r="I34" s="26">
        <f t="shared" si="2"/>
        <v>32</v>
      </c>
      <c r="J34" s="25">
        <v>9.15</v>
      </c>
      <c r="K34" s="26">
        <f t="shared" si="3"/>
        <v>28</v>
      </c>
      <c r="L34" s="25">
        <f t="shared" si="4"/>
        <v>42.05</v>
      </c>
      <c r="M34" s="26">
        <f t="shared" si="5"/>
        <v>29</v>
      </c>
      <c r="N34" s="25">
        <v>10.3</v>
      </c>
      <c r="O34" s="57" t="str">
        <f t="shared" si="6"/>
        <v>P</v>
      </c>
      <c r="P34" s="57" t="str">
        <f t="shared" si="7"/>
        <v>P</v>
      </c>
    </row>
    <row r="35" spans="1:16">
      <c r="A35" s="33" t="s">
        <v>79</v>
      </c>
      <c r="B35" s="63" t="s">
        <v>286</v>
      </c>
      <c r="C35" s="26" t="s">
        <v>67</v>
      </c>
      <c r="D35" s="25">
        <v>12</v>
      </c>
      <c r="E35" s="26">
        <f t="shared" si="0"/>
        <v>17</v>
      </c>
      <c r="F35" s="25">
        <v>11.2</v>
      </c>
      <c r="G35" s="26">
        <f t="shared" si="1"/>
        <v>23</v>
      </c>
      <c r="H35" s="25">
        <v>10.4</v>
      </c>
      <c r="I35" s="26">
        <f t="shared" si="2"/>
        <v>21</v>
      </c>
      <c r="J35" s="25">
        <v>7.95</v>
      </c>
      <c r="K35" s="26">
        <f t="shared" si="3"/>
        <v>34</v>
      </c>
      <c r="L35" s="25">
        <f t="shared" si="4"/>
        <v>41.550000000000004</v>
      </c>
      <c r="M35" s="26">
        <f t="shared" si="5"/>
        <v>30</v>
      </c>
      <c r="N35" s="25">
        <v>9.4</v>
      </c>
      <c r="O35" s="57" t="str">
        <f t="shared" si="6"/>
        <v>P</v>
      </c>
      <c r="P35" s="57" t="str">
        <f t="shared" si="7"/>
        <v>P</v>
      </c>
    </row>
    <row r="36" spans="1:16">
      <c r="A36" s="33" t="s">
        <v>80</v>
      </c>
      <c r="B36" s="63" t="s">
        <v>287</v>
      </c>
      <c r="C36" s="26" t="s">
        <v>67</v>
      </c>
      <c r="D36" s="25">
        <v>11.75</v>
      </c>
      <c r="E36" s="26">
        <f t="shared" si="0"/>
        <v>25</v>
      </c>
      <c r="F36" s="25">
        <v>10.1</v>
      </c>
      <c r="G36" s="26">
        <f t="shared" si="1"/>
        <v>33</v>
      </c>
      <c r="H36" s="25">
        <v>10.3</v>
      </c>
      <c r="I36" s="26">
        <f t="shared" si="2"/>
        <v>24</v>
      </c>
      <c r="J36" s="25">
        <v>8.35</v>
      </c>
      <c r="K36" s="26">
        <f t="shared" si="3"/>
        <v>32</v>
      </c>
      <c r="L36" s="25">
        <f t="shared" si="4"/>
        <v>40.500000000000007</v>
      </c>
      <c r="M36" s="26">
        <f t="shared" si="5"/>
        <v>31</v>
      </c>
      <c r="N36" s="25">
        <v>9.6</v>
      </c>
      <c r="O36" s="57" t="str">
        <f t="shared" si="6"/>
        <v>P</v>
      </c>
      <c r="P36" s="57" t="str">
        <f t="shared" si="7"/>
        <v>P</v>
      </c>
    </row>
    <row r="37" spans="1:16">
      <c r="A37" s="33" t="s">
        <v>78</v>
      </c>
      <c r="B37" s="63" t="s">
        <v>142</v>
      </c>
      <c r="C37" s="26" t="s">
        <v>67</v>
      </c>
      <c r="D37" s="25">
        <v>11.9</v>
      </c>
      <c r="E37" s="26">
        <f t="shared" si="0"/>
        <v>21</v>
      </c>
      <c r="F37" s="25">
        <v>10.45</v>
      </c>
      <c r="G37" s="26">
        <f t="shared" si="1"/>
        <v>32</v>
      </c>
      <c r="H37" s="25">
        <v>9.5</v>
      </c>
      <c r="I37" s="26">
        <f t="shared" si="2"/>
        <v>31</v>
      </c>
      <c r="J37" s="25">
        <v>8.5</v>
      </c>
      <c r="K37" s="26">
        <f t="shared" si="3"/>
        <v>31</v>
      </c>
      <c r="L37" s="25">
        <f t="shared" si="4"/>
        <v>40.35</v>
      </c>
      <c r="M37" s="26">
        <f t="shared" si="5"/>
        <v>32</v>
      </c>
      <c r="N37" s="25">
        <v>9.8000000000000007</v>
      </c>
      <c r="O37" s="57" t="str">
        <f t="shared" si="6"/>
        <v>P</v>
      </c>
      <c r="P37" s="57" t="str">
        <f t="shared" si="7"/>
        <v>P</v>
      </c>
    </row>
    <row r="38" spans="1:16">
      <c r="A38" s="33" t="s">
        <v>77</v>
      </c>
      <c r="B38" s="63" t="s">
        <v>285</v>
      </c>
      <c r="C38" s="37" t="s">
        <v>67</v>
      </c>
      <c r="D38" s="25">
        <v>10.6</v>
      </c>
      <c r="E38" s="26">
        <f t="shared" si="0"/>
        <v>32</v>
      </c>
      <c r="F38" s="25">
        <v>10.55</v>
      </c>
      <c r="G38" s="26">
        <f t="shared" si="1"/>
        <v>30</v>
      </c>
      <c r="H38" s="25">
        <v>9.35</v>
      </c>
      <c r="I38" s="26">
        <f t="shared" si="2"/>
        <v>34</v>
      </c>
      <c r="J38" s="25">
        <v>9.25</v>
      </c>
      <c r="K38" s="26">
        <f t="shared" si="3"/>
        <v>27</v>
      </c>
      <c r="L38" s="25">
        <f t="shared" si="4"/>
        <v>39.75</v>
      </c>
      <c r="M38" s="26">
        <f t="shared" si="5"/>
        <v>33</v>
      </c>
      <c r="N38" s="25">
        <v>10.55</v>
      </c>
      <c r="O38" s="57" t="str">
        <f t="shared" si="6"/>
        <v>P</v>
      </c>
      <c r="P38" s="57" t="str">
        <f t="shared" si="7"/>
        <v>P</v>
      </c>
    </row>
    <row r="39" spans="1:16">
      <c r="A39" s="33" t="s">
        <v>166</v>
      </c>
      <c r="B39" s="65" t="s">
        <v>288</v>
      </c>
      <c r="C39" s="26" t="s">
        <v>67</v>
      </c>
      <c r="D39" s="25">
        <v>10</v>
      </c>
      <c r="E39" s="26">
        <f t="shared" si="0"/>
        <v>34</v>
      </c>
      <c r="F39" s="25">
        <v>9.8000000000000007</v>
      </c>
      <c r="G39" s="26">
        <f t="shared" si="1"/>
        <v>34</v>
      </c>
      <c r="H39" s="25">
        <v>9.4499999999999993</v>
      </c>
      <c r="I39" s="26">
        <f t="shared" si="2"/>
        <v>32</v>
      </c>
      <c r="J39" s="25">
        <v>9.4</v>
      </c>
      <c r="K39" s="26">
        <f t="shared" si="3"/>
        <v>24</v>
      </c>
      <c r="L39" s="25">
        <f t="shared" si="4"/>
        <v>38.65</v>
      </c>
      <c r="M39" s="26">
        <f t="shared" si="5"/>
        <v>34</v>
      </c>
      <c r="N39" s="25">
        <v>9.4</v>
      </c>
      <c r="O39" s="57" t="str">
        <f t="shared" si="6"/>
        <v>P</v>
      </c>
      <c r="P39" s="57" t="str">
        <f t="shared" si="7"/>
        <v>P</v>
      </c>
    </row>
    <row r="40" spans="1:16">
      <c r="A40" s="35"/>
      <c r="B40" s="34" t="s">
        <v>136</v>
      </c>
      <c r="C40" s="34"/>
      <c r="D40" s="25"/>
      <c r="E40" s="26"/>
      <c r="F40" s="25"/>
      <c r="G40" s="26"/>
      <c r="H40" s="25"/>
      <c r="I40" s="26"/>
      <c r="J40" s="25"/>
      <c r="K40" s="26"/>
      <c r="L40" s="25"/>
      <c r="M40" s="27"/>
      <c r="N40" s="25"/>
      <c r="O40" s="49"/>
      <c r="P40" s="49"/>
    </row>
    <row r="41" spans="1:16" ht="18">
      <c r="A41" s="35"/>
      <c r="B41" s="32" t="s">
        <v>12</v>
      </c>
      <c r="C41" s="34"/>
      <c r="D41" s="25"/>
      <c r="E41" s="26"/>
      <c r="F41" s="25"/>
      <c r="G41" s="26"/>
      <c r="H41" s="25"/>
      <c r="I41" s="26"/>
      <c r="J41" s="25"/>
      <c r="K41" s="26"/>
      <c r="L41" s="25"/>
      <c r="M41" s="27"/>
      <c r="N41" s="25"/>
      <c r="O41" s="49"/>
      <c r="P41" s="49"/>
    </row>
    <row r="42" spans="1:16" ht="13.5" customHeight="1">
      <c r="A42" s="35"/>
      <c r="B42" s="32" t="s">
        <v>136</v>
      </c>
      <c r="C42" s="34"/>
      <c r="D42" s="25"/>
      <c r="E42" s="26"/>
      <c r="F42" s="25"/>
      <c r="G42" s="26"/>
      <c r="H42" s="25"/>
      <c r="I42" s="26"/>
      <c r="J42" s="25"/>
      <c r="K42" s="26"/>
      <c r="L42" s="25"/>
      <c r="M42" s="27"/>
      <c r="N42" s="25"/>
      <c r="O42" s="49"/>
      <c r="P42" s="49"/>
    </row>
    <row r="43" spans="1:16">
      <c r="A43" s="36">
        <v>53</v>
      </c>
      <c r="B43" s="62" t="s">
        <v>144</v>
      </c>
      <c r="C43" s="26" t="s">
        <v>53</v>
      </c>
      <c r="D43" s="25">
        <v>12.4</v>
      </c>
      <c r="E43" s="26">
        <f t="shared" ref="E43:E64" si="8">RANK(D43,D$43:D$64)</f>
        <v>8</v>
      </c>
      <c r="F43" s="25">
        <v>11.8</v>
      </c>
      <c r="G43" s="26">
        <f t="shared" ref="G43:G64" si="9">RANK(F43,F$43:F$64)</f>
        <v>6</v>
      </c>
      <c r="H43" s="25">
        <v>10.85</v>
      </c>
      <c r="I43" s="26">
        <f t="shared" ref="I43:I64" si="10">RANK(H43,H$43:H$64)</f>
        <v>3</v>
      </c>
      <c r="J43" s="25">
        <v>12.3</v>
      </c>
      <c r="K43" s="26">
        <f t="shared" ref="K43:K64" si="11">RANK(J43,J$43:J$64)</f>
        <v>1</v>
      </c>
      <c r="L43" s="25">
        <f t="shared" ref="L43:L64" si="12">D43+F43+H43+J43</f>
        <v>47.350000000000009</v>
      </c>
      <c r="M43" s="26">
        <f t="shared" ref="M43:M64" si="13">RANK(L43,L$43:L$64)</f>
        <v>1</v>
      </c>
      <c r="N43" s="25">
        <v>12.1</v>
      </c>
      <c r="O43" s="57" t="str">
        <f t="shared" ref="O43:O64" si="14">IF(N43&lt;9,"F","P")</f>
        <v>P</v>
      </c>
      <c r="P43" s="57" t="str">
        <f t="shared" ref="P43:P64" si="15">IF(L43&lt;36,"F","P")</f>
        <v>P</v>
      </c>
    </row>
    <row r="44" spans="1:16">
      <c r="A44" s="36" t="s">
        <v>95</v>
      </c>
      <c r="B44" s="62" t="s">
        <v>65</v>
      </c>
      <c r="C44" s="26" t="s">
        <v>30</v>
      </c>
      <c r="D44" s="25">
        <v>12.4</v>
      </c>
      <c r="E44" s="26">
        <f t="shared" si="8"/>
        <v>8</v>
      </c>
      <c r="F44" s="25">
        <v>12.4</v>
      </c>
      <c r="G44" s="26">
        <f t="shared" si="9"/>
        <v>2</v>
      </c>
      <c r="H44" s="25">
        <v>10.95</v>
      </c>
      <c r="I44" s="26">
        <f t="shared" si="10"/>
        <v>1</v>
      </c>
      <c r="J44" s="25">
        <v>11.5</v>
      </c>
      <c r="K44" s="26">
        <f t="shared" si="11"/>
        <v>5</v>
      </c>
      <c r="L44" s="25">
        <f t="shared" si="12"/>
        <v>47.25</v>
      </c>
      <c r="M44" s="26">
        <f t="shared" si="13"/>
        <v>2</v>
      </c>
      <c r="N44" s="25">
        <v>11.9</v>
      </c>
      <c r="O44" s="57" t="str">
        <f t="shared" si="14"/>
        <v>P</v>
      </c>
      <c r="P44" s="57" t="str">
        <f t="shared" si="15"/>
        <v>P</v>
      </c>
    </row>
    <row r="45" spans="1:16">
      <c r="A45" s="36" t="s">
        <v>97</v>
      </c>
      <c r="B45" s="62" t="s">
        <v>85</v>
      </c>
      <c r="C45" s="26" t="s">
        <v>27</v>
      </c>
      <c r="D45" s="25">
        <v>12.15</v>
      </c>
      <c r="E45" s="26">
        <f t="shared" si="8"/>
        <v>16</v>
      </c>
      <c r="F45" s="25">
        <v>12.15</v>
      </c>
      <c r="G45" s="26">
        <f t="shared" si="9"/>
        <v>4</v>
      </c>
      <c r="H45" s="25">
        <v>10.9</v>
      </c>
      <c r="I45" s="26">
        <f t="shared" si="10"/>
        <v>2</v>
      </c>
      <c r="J45" s="25">
        <v>12.05</v>
      </c>
      <c r="K45" s="26">
        <f t="shared" si="11"/>
        <v>2</v>
      </c>
      <c r="L45" s="25">
        <f t="shared" si="12"/>
        <v>47.25</v>
      </c>
      <c r="M45" s="26">
        <f t="shared" si="13"/>
        <v>2</v>
      </c>
      <c r="N45" s="25">
        <v>11.15</v>
      </c>
      <c r="O45" s="57" t="str">
        <f t="shared" si="14"/>
        <v>P</v>
      </c>
      <c r="P45" s="57" t="str">
        <f t="shared" si="15"/>
        <v>P</v>
      </c>
    </row>
    <row r="46" spans="1:16">
      <c r="A46" s="36" t="s">
        <v>178</v>
      </c>
      <c r="B46" s="62" t="s">
        <v>28</v>
      </c>
      <c r="C46" s="26" t="s">
        <v>27</v>
      </c>
      <c r="D46" s="25">
        <v>12.95</v>
      </c>
      <c r="E46" s="26">
        <f t="shared" si="8"/>
        <v>1</v>
      </c>
      <c r="F46" s="25">
        <v>12.6</v>
      </c>
      <c r="G46" s="26">
        <f t="shared" si="9"/>
        <v>1</v>
      </c>
      <c r="H46" s="25">
        <v>9.1</v>
      </c>
      <c r="I46" s="26">
        <f t="shared" si="10"/>
        <v>15</v>
      </c>
      <c r="J46" s="25">
        <v>11.95</v>
      </c>
      <c r="K46" s="26">
        <f t="shared" si="11"/>
        <v>3</v>
      </c>
      <c r="L46" s="25">
        <f t="shared" si="12"/>
        <v>46.599999999999994</v>
      </c>
      <c r="M46" s="26">
        <f t="shared" si="13"/>
        <v>4</v>
      </c>
      <c r="N46" s="25">
        <v>11.3</v>
      </c>
      <c r="O46" s="57" t="str">
        <f t="shared" si="14"/>
        <v>P</v>
      </c>
      <c r="P46" s="57" t="str">
        <f t="shared" si="15"/>
        <v>P</v>
      </c>
    </row>
    <row r="47" spans="1:16">
      <c r="A47" s="36" t="s">
        <v>101</v>
      </c>
      <c r="B47" s="62" t="s">
        <v>146</v>
      </c>
      <c r="C47" s="26" t="s">
        <v>25</v>
      </c>
      <c r="D47" s="25">
        <v>12.65</v>
      </c>
      <c r="E47" s="26">
        <f t="shared" si="8"/>
        <v>3</v>
      </c>
      <c r="F47" s="25">
        <v>11.6</v>
      </c>
      <c r="G47" s="26">
        <f t="shared" si="9"/>
        <v>8</v>
      </c>
      <c r="H47" s="25">
        <v>9.5</v>
      </c>
      <c r="I47" s="26">
        <f t="shared" si="10"/>
        <v>10</v>
      </c>
      <c r="J47" s="25">
        <v>11.95</v>
      </c>
      <c r="K47" s="26">
        <f t="shared" si="11"/>
        <v>3</v>
      </c>
      <c r="L47" s="25">
        <f t="shared" si="12"/>
        <v>45.7</v>
      </c>
      <c r="M47" s="26">
        <f t="shared" si="13"/>
        <v>5</v>
      </c>
      <c r="N47" s="25">
        <v>9.9</v>
      </c>
      <c r="O47" s="57" t="str">
        <f t="shared" si="14"/>
        <v>P</v>
      </c>
      <c r="P47" s="57" t="str">
        <f t="shared" si="15"/>
        <v>P</v>
      </c>
    </row>
    <row r="48" spans="1:16">
      <c r="A48" s="36">
        <v>56</v>
      </c>
      <c r="B48" s="62" t="s">
        <v>140</v>
      </c>
      <c r="C48" s="26" t="s">
        <v>25</v>
      </c>
      <c r="D48" s="25">
        <v>12.3</v>
      </c>
      <c r="E48" s="26">
        <f t="shared" si="8"/>
        <v>13</v>
      </c>
      <c r="F48" s="25">
        <v>10.85</v>
      </c>
      <c r="G48" s="26">
        <f t="shared" si="9"/>
        <v>15</v>
      </c>
      <c r="H48" s="25">
        <v>10.4</v>
      </c>
      <c r="I48" s="26">
        <f t="shared" si="10"/>
        <v>6</v>
      </c>
      <c r="J48" s="25">
        <v>11.45</v>
      </c>
      <c r="K48" s="26">
        <f t="shared" si="11"/>
        <v>7</v>
      </c>
      <c r="L48" s="25">
        <f t="shared" si="12"/>
        <v>45</v>
      </c>
      <c r="M48" s="26">
        <f t="shared" si="13"/>
        <v>6</v>
      </c>
      <c r="N48" s="25">
        <v>11.15</v>
      </c>
      <c r="O48" s="57" t="str">
        <f t="shared" si="14"/>
        <v>P</v>
      </c>
      <c r="P48" s="57" t="str">
        <f t="shared" si="15"/>
        <v>P</v>
      </c>
    </row>
    <row r="49" spans="1:16">
      <c r="A49" s="36" t="s">
        <v>96</v>
      </c>
      <c r="B49" s="62" t="s">
        <v>81</v>
      </c>
      <c r="C49" s="26" t="s">
        <v>27</v>
      </c>
      <c r="D49" s="25">
        <v>12.1</v>
      </c>
      <c r="E49" s="26">
        <f t="shared" si="8"/>
        <v>19</v>
      </c>
      <c r="F49" s="25">
        <v>11.9</v>
      </c>
      <c r="G49" s="26">
        <f t="shared" si="9"/>
        <v>5</v>
      </c>
      <c r="H49" s="25">
        <v>9.35</v>
      </c>
      <c r="I49" s="26">
        <f t="shared" si="10"/>
        <v>12</v>
      </c>
      <c r="J49" s="25">
        <v>11.45</v>
      </c>
      <c r="K49" s="26">
        <f t="shared" si="11"/>
        <v>7</v>
      </c>
      <c r="L49" s="25">
        <f t="shared" si="12"/>
        <v>44.8</v>
      </c>
      <c r="M49" s="26">
        <f t="shared" si="13"/>
        <v>7</v>
      </c>
      <c r="N49" s="25">
        <v>10.4</v>
      </c>
      <c r="O49" s="57" t="str">
        <f t="shared" si="14"/>
        <v>P</v>
      </c>
      <c r="P49" s="57" t="str">
        <f t="shared" si="15"/>
        <v>P</v>
      </c>
    </row>
    <row r="50" spans="1:16">
      <c r="A50" s="36" t="s">
        <v>181</v>
      </c>
      <c r="B50" s="62" t="s">
        <v>182</v>
      </c>
      <c r="C50" s="26" t="s">
        <v>183</v>
      </c>
      <c r="D50" s="25">
        <v>12.6</v>
      </c>
      <c r="E50" s="26">
        <f t="shared" si="8"/>
        <v>4</v>
      </c>
      <c r="F50" s="25">
        <v>11</v>
      </c>
      <c r="G50" s="26">
        <f t="shared" si="9"/>
        <v>12</v>
      </c>
      <c r="H50" s="25">
        <v>10.5</v>
      </c>
      <c r="I50" s="26">
        <f t="shared" si="10"/>
        <v>5</v>
      </c>
      <c r="J50" s="25">
        <v>10.199999999999999</v>
      </c>
      <c r="K50" s="26">
        <f t="shared" si="11"/>
        <v>20</v>
      </c>
      <c r="L50" s="25">
        <f t="shared" si="12"/>
        <v>44.3</v>
      </c>
      <c r="M50" s="26">
        <f t="shared" si="13"/>
        <v>8</v>
      </c>
      <c r="N50" s="25">
        <v>11.6</v>
      </c>
      <c r="O50" s="57" t="str">
        <f t="shared" si="14"/>
        <v>P</v>
      </c>
      <c r="P50" s="57" t="str">
        <f t="shared" si="15"/>
        <v>P</v>
      </c>
    </row>
    <row r="51" spans="1:16">
      <c r="A51" s="36" t="s">
        <v>129</v>
      </c>
      <c r="B51" s="62" t="s">
        <v>143</v>
      </c>
      <c r="C51" s="26" t="s">
        <v>30</v>
      </c>
      <c r="D51" s="25">
        <v>12.7</v>
      </c>
      <c r="E51" s="26">
        <f t="shared" si="8"/>
        <v>2</v>
      </c>
      <c r="F51" s="25">
        <v>10.45</v>
      </c>
      <c r="G51" s="26">
        <f t="shared" si="9"/>
        <v>16</v>
      </c>
      <c r="H51" s="25">
        <v>10.199999999999999</v>
      </c>
      <c r="I51" s="26">
        <f t="shared" si="10"/>
        <v>7</v>
      </c>
      <c r="J51" s="25">
        <v>10.8</v>
      </c>
      <c r="K51" s="26">
        <f t="shared" si="11"/>
        <v>13</v>
      </c>
      <c r="L51" s="25">
        <f t="shared" si="12"/>
        <v>44.149999999999991</v>
      </c>
      <c r="M51" s="26">
        <f t="shared" si="13"/>
        <v>9</v>
      </c>
      <c r="N51" s="25">
        <v>11.15</v>
      </c>
      <c r="O51" s="57" t="str">
        <f t="shared" si="14"/>
        <v>P</v>
      </c>
      <c r="P51" s="57" t="str">
        <f t="shared" si="15"/>
        <v>P</v>
      </c>
    </row>
    <row r="52" spans="1:16">
      <c r="A52" s="36" t="s">
        <v>128</v>
      </c>
      <c r="B52" s="62" t="s">
        <v>120</v>
      </c>
      <c r="C52" s="26" t="s">
        <v>30</v>
      </c>
      <c r="D52" s="25">
        <v>12.15</v>
      </c>
      <c r="E52" s="26">
        <f t="shared" si="8"/>
        <v>16</v>
      </c>
      <c r="F52" s="25">
        <v>10.9</v>
      </c>
      <c r="G52" s="26">
        <f t="shared" si="9"/>
        <v>13</v>
      </c>
      <c r="H52" s="25">
        <v>9.4499999999999993</v>
      </c>
      <c r="I52" s="26">
        <f t="shared" si="10"/>
        <v>11</v>
      </c>
      <c r="J52" s="25">
        <v>11.5</v>
      </c>
      <c r="K52" s="26">
        <f t="shared" si="11"/>
        <v>5</v>
      </c>
      <c r="L52" s="25">
        <f t="shared" si="12"/>
        <v>44</v>
      </c>
      <c r="M52" s="26">
        <f t="shared" si="13"/>
        <v>10</v>
      </c>
      <c r="N52" s="25">
        <v>11.7</v>
      </c>
      <c r="O52" s="57" t="str">
        <f t="shared" si="14"/>
        <v>P</v>
      </c>
      <c r="P52" s="57" t="str">
        <f t="shared" si="15"/>
        <v>P</v>
      </c>
    </row>
    <row r="53" spans="1:16">
      <c r="A53" s="36" t="s">
        <v>180</v>
      </c>
      <c r="B53" s="62" t="s">
        <v>139</v>
      </c>
      <c r="C53" s="26" t="s">
        <v>25</v>
      </c>
      <c r="D53" s="25">
        <v>12.35</v>
      </c>
      <c r="E53" s="26">
        <f t="shared" si="8"/>
        <v>11</v>
      </c>
      <c r="F53" s="25">
        <v>12.2</v>
      </c>
      <c r="G53" s="26">
        <f t="shared" si="9"/>
        <v>3</v>
      </c>
      <c r="H53" s="25">
        <v>8.6999999999999993</v>
      </c>
      <c r="I53" s="26">
        <f t="shared" si="10"/>
        <v>19</v>
      </c>
      <c r="J53" s="25">
        <v>10.55</v>
      </c>
      <c r="K53" s="26">
        <f t="shared" si="11"/>
        <v>17</v>
      </c>
      <c r="L53" s="25">
        <f t="shared" si="12"/>
        <v>43.8</v>
      </c>
      <c r="M53" s="26">
        <f t="shared" si="13"/>
        <v>11</v>
      </c>
      <c r="N53" s="25">
        <v>10.55</v>
      </c>
      <c r="O53" s="57" t="str">
        <f t="shared" si="14"/>
        <v>P</v>
      </c>
      <c r="P53" s="57" t="str">
        <f t="shared" si="15"/>
        <v>P</v>
      </c>
    </row>
    <row r="54" spans="1:16">
      <c r="A54" s="36" t="s">
        <v>93</v>
      </c>
      <c r="B54" s="62" t="s">
        <v>155</v>
      </c>
      <c r="C54" s="26" t="s">
        <v>27</v>
      </c>
      <c r="D54" s="25">
        <v>12.6</v>
      </c>
      <c r="E54" s="26">
        <f t="shared" si="8"/>
        <v>4</v>
      </c>
      <c r="F54" s="25">
        <v>10.4</v>
      </c>
      <c r="G54" s="26">
        <f t="shared" si="9"/>
        <v>17</v>
      </c>
      <c r="H54" s="25">
        <v>9.1999999999999993</v>
      </c>
      <c r="I54" s="26">
        <f t="shared" si="10"/>
        <v>14</v>
      </c>
      <c r="J54" s="25">
        <v>11.45</v>
      </c>
      <c r="K54" s="26">
        <f t="shared" si="11"/>
        <v>7</v>
      </c>
      <c r="L54" s="25">
        <f t="shared" si="12"/>
        <v>43.650000000000006</v>
      </c>
      <c r="M54" s="26">
        <f t="shared" si="13"/>
        <v>12</v>
      </c>
      <c r="N54" s="25">
        <v>10.8</v>
      </c>
      <c r="O54" s="57" t="str">
        <f t="shared" si="14"/>
        <v>P</v>
      </c>
      <c r="P54" s="57" t="str">
        <f t="shared" si="15"/>
        <v>P</v>
      </c>
    </row>
    <row r="55" spans="1:16">
      <c r="A55" s="36" t="s">
        <v>130</v>
      </c>
      <c r="B55" s="62" t="s">
        <v>50</v>
      </c>
      <c r="C55" s="26" t="s">
        <v>34</v>
      </c>
      <c r="D55" s="25">
        <v>12.1</v>
      </c>
      <c r="E55" s="26">
        <f t="shared" si="8"/>
        <v>19</v>
      </c>
      <c r="F55" s="25">
        <v>11.25</v>
      </c>
      <c r="G55" s="26">
        <f t="shared" si="9"/>
        <v>11</v>
      </c>
      <c r="H55" s="25">
        <v>8.9</v>
      </c>
      <c r="I55" s="26">
        <f t="shared" si="10"/>
        <v>17</v>
      </c>
      <c r="J55" s="25">
        <v>11.05</v>
      </c>
      <c r="K55" s="26">
        <f t="shared" si="11"/>
        <v>10</v>
      </c>
      <c r="L55" s="25">
        <f t="shared" si="12"/>
        <v>43.3</v>
      </c>
      <c r="M55" s="26">
        <f t="shared" si="13"/>
        <v>13</v>
      </c>
      <c r="N55" s="25">
        <v>10.6</v>
      </c>
      <c r="O55" s="57" t="str">
        <f t="shared" si="14"/>
        <v>P</v>
      </c>
      <c r="P55" s="57" t="str">
        <f t="shared" si="15"/>
        <v>P</v>
      </c>
    </row>
    <row r="56" spans="1:16">
      <c r="A56" s="36" t="s">
        <v>100</v>
      </c>
      <c r="B56" s="62" t="s">
        <v>47</v>
      </c>
      <c r="C56" s="26" t="s">
        <v>23</v>
      </c>
      <c r="D56" s="25">
        <v>12.5</v>
      </c>
      <c r="E56" s="26">
        <f t="shared" si="8"/>
        <v>6</v>
      </c>
      <c r="F56" s="25">
        <v>10.9</v>
      </c>
      <c r="G56" s="26">
        <f t="shared" si="9"/>
        <v>13</v>
      </c>
      <c r="H56" s="25">
        <v>8.9</v>
      </c>
      <c r="I56" s="26">
        <f t="shared" si="10"/>
        <v>17</v>
      </c>
      <c r="J56" s="25">
        <v>10.55</v>
      </c>
      <c r="K56" s="26">
        <f t="shared" si="11"/>
        <v>17</v>
      </c>
      <c r="L56" s="25">
        <f t="shared" si="12"/>
        <v>42.849999999999994</v>
      </c>
      <c r="M56" s="26">
        <f t="shared" si="13"/>
        <v>14</v>
      </c>
      <c r="N56" s="25">
        <v>11.4</v>
      </c>
      <c r="O56" s="57" t="str">
        <f t="shared" si="14"/>
        <v>P</v>
      </c>
      <c r="P56" s="57" t="str">
        <f t="shared" si="15"/>
        <v>P</v>
      </c>
    </row>
    <row r="57" spans="1:16">
      <c r="A57" s="36" t="s">
        <v>94</v>
      </c>
      <c r="B57" s="62" t="s">
        <v>83</v>
      </c>
      <c r="C57" s="26" t="s">
        <v>27</v>
      </c>
      <c r="D57" s="25">
        <v>12.45</v>
      </c>
      <c r="E57" s="26">
        <f t="shared" si="8"/>
        <v>7</v>
      </c>
      <c r="F57" s="25">
        <v>11.4</v>
      </c>
      <c r="G57" s="26">
        <f t="shared" si="9"/>
        <v>10</v>
      </c>
      <c r="H57" s="25">
        <v>8.0500000000000007</v>
      </c>
      <c r="I57" s="26">
        <f t="shared" si="10"/>
        <v>21</v>
      </c>
      <c r="J57" s="25">
        <v>10.75</v>
      </c>
      <c r="K57" s="26">
        <f t="shared" si="11"/>
        <v>14</v>
      </c>
      <c r="L57" s="25">
        <f t="shared" si="12"/>
        <v>42.650000000000006</v>
      </c>
      <c r="M57" s="26">
        <f t="shared" si="13"/>
        <v>15</v>
      </c>
      <c r="N57" s="25">
        <v>9.4499999999999993</v>
      </c>
      <c r="O57" s="57" t="str">
        <f t="shared" si="14"/>
        <v>P</v>
      </c>
      <c r="P57" s="57" t="str">
        <f t="shared" si="15"/>
        <v>P</v>
      </c>
    </row>
    <row r="58" spans="1:16">
      <c r="A58" s="36" t="s">
        <v>102</v>
      </c>
      <c r="B58" s="62" t="s">
        <v>74</v>
      </c>
      <c r="C58" s="26" t="s">
        <v>41</v>
      </c>
      <c r="D58" s="25">
        <v>12.3</v>
      </c>
      <c r="E58" s="26">
        <f t="shared" si="8"/>
        <v>13</v>
      </c>
      <c r="F58" s="25">
        <v>11.65</v>
      </c>
      <c r="G58" s="26">
        <f t="shared" si="9"/>
        <v>7</v>
      </c>
      <c r="H58" s="25">
        <v>7.9</v>
      </c>
      <c r="I58" s="26">
        <f t="shared" si="10"/>
        <v>22</v>
      </c>
      <c r="J58" s="25">
        <v>10.6</v>
      </c>
      <c r="K58" s="26">
        <f t="shared" si="11"/>
        <v>16</v>
      </c>
      <c r="L58" s="25">
        <f t="shared" si="12"/>
        <v>42.45</v>
      </c>
      <c r="M58" s="26">
        <f t="shared" si="13"/>
        <v>16</v>
      </c>
      <c r="N58" s="25">
        <v>10.199999999999999</v>
      </c>
      <c r="O58" s="57" t="str">
        <f t="shared" si="14"/>
        <v>P</v>
      </c>
      <c r="P58" s="57" t="str">
        <f t="shared" si="15"/>
        <v>P</v>
      </c>
    </row>
    <row r="59" spans="1:16">
      <c r="A59" s="36" t="s">
        <v>99</v>
      </c>
      <c r="B59" s="62" t="s">
        <v>179</v>
      </c>
      <c r="C59" s="26" t="s">
        <v>27</v>
      </c>
      <c r="D59" s="25">
        <v>12.35</v>
      </c>
      <c r="E59" s="26">
        <f t="shared" si="8"/>
        <v>11</v>
      </c>
      <c r="F59" s="25">
        <v>11.45</v>
      </c>
      <c r="G59" s="26">
        <f t="shared" si="9"/>
        <v>9</v>
      </c>
      <c r="H59" s="25">
        <v>9.5500000000000007</v>
      </c>
      <c r="I59" s="26">
        <f t="shared" si="10"/>
        <v>9</v>
      </c>
      <c r="J59" s="25">
        <v>8.4</v>
      </c>
      <c r="K59" s="26">
        <f t="shared" si="11"/>
        <v>22</v>
      </c>
      <c r="L59" s="25">
        <f t="shared" si="12"/>
        <v>41.749999999999993</v>
      </c>
      <c r="M59" s="26">
        <f t="shared" si="13"/>
        <v>17</v>
      </c>
      <c r="N59" s="25">
        <v>10.7</v>
      </c>
      <c r="O59" s="57" t="str">
        <f t="shared" si="14"/>
        <v>P</v>
      </c>
      <c r="P59" s="57" t="str">
        <f t="shared" si="15"/>
        <v>P</v>
      </c>
    </row>
    <row r="60" spans="1:16">
      <c r="A60" s="36">
        <v>50</v>
      </c>
      <c r="B60" s="62" t="s">
        <v>55</v>
      </c>
      <c r="C60" s="26" t="s">
        <v>27</v>
      </c>
      <c r="D60" s="25">
        <v>12.4</v>
      </c>
      <c r="E60" s="26">
        <f t="shared" si="8"/>
        <v>8</v>
      </c>
      <c r="F60" s="25">
        <v>9.1999999999999993</v>
      </c>
      <c r="G60" s="26">
        <f t="shared" si="9"/>
        <v>19</v>
      </c>
      <c r="H60" s="25">
        <v>8.65</v>
      </c>
      <c r="I60" s="26">
        <f t="shared" si="10"/>
        <v>20</v>
      </c>
      <c r="J60" s="25">
        <v>11</v>
      </c>
      <c r="K60" s="26">
        <f t="shared" si="11"/>
        <v>11</v>
      </c>
      <c r="L60" s="25">
        <f t="shared" si="12"/>
        <v>41.25</v>
      </c>
      <c r="M60" s="26">
        <f t="shared" si="13"/>
        <v>18</v>
      </c>
      <c r="N60" s="25">
        <v>10.85</v>
      </c>
      <c r="O60" s="57" t="str">
        <f t="shared" si="14"/>
        <v>P</v>
      </c>
      <c r="P60" s="57" t="str">
        <f t="shared" si="15"/>
        <v>P</v>
      </c>
    </row>
    <row r="61" spans="1:16">
      <c r="A61" s="36">
        <v>38</v>
      </c>
      <c r="B61" s="62" t="s">
        <v>177</v>
      </c>
      <c r="C61" s="26" t="s">
        <v>37</v>
      </c>
      <c r="D61" s="25">
        <v>12</v>
      </c>
      <c r="E61" s="26">
        <f t="shared" si="8"/>
        <v>21</v>
      </c>
      <c r="F61" s="25">
        <v>8.4</v>
      </c>
      <c r="G61" s="26">
        <f t="shared" si="9"/>
        <v>20</v>
      </c>
      <c r="H61" s="25">
        <v>9.3000000000000007</v>
      </c>
      <c r="I61" s="26">
        <f t="shared" si="10"/>
        <v>13</v>
      </c>
      <c r="J61" s="25">
        <v>10.9</v>
      </c>
      <c r="K61" s="26">
        <f t="shared" si="11"/>
        <v>12</v>
      </c>
      <c r="L61" s="25">
        <f t="shared" si="12"/>
        <v>40.6</v>
      </c>
      <c r="M61" s="26">
        <f t="shared" si="13"/>
        <v>19</v>
      </c>
      <c r="N61" s="25">
        <v>10.95</v>
      </c>
      <c r="O61" s="57" t="str">
        <f t="shared" si="14"/>
        <v>P</v>
      </c>
      <c r="P61" s="57" t="str">
        <f t="shared" si="15"/>
        <v>P</v>
      </c>
    </row>
    <row r="62" spans="1:16">
      <c r="A62" s="36">
        <v>45</v>
      </c>
      <c r="B62" s="62" t="s">
        <v>51</v>
      </c>
      <c r="C62" s="26" t="s">
        <v>34</v>
      </c>
      <c r="D62" s="25">
        <v>12.3</v>
      </c>
      <c r="E62" s="26">
        <f t="shared" si="8"/>
        <v>13</v>
      </c>
      <c r="F62" s="25">
        <v>6.8</v>
      </c>
      <c r="G62" s="26">
        <f t="shared" si="9"/>
        <v>22</v>
      </c>
      <c r="H62" s="25">
        <v>10.55</v>
      </c>
      <c r="I62" s="26">
        <f t="shared" si="10"/>
        <v>4</v>
      </c>
      <c r="J62" s="25">
        <v>10.7</v>
      </c>
      <c r="K62" s="26">
        <f t="shared" si="11"/>
        <v>15</v>
      </c>
      <c r="L62" s="25">
        <f t="shared" si="12"/>
        <v>40.35</v>
      </c>
      <c r="M62" s="26">
        <f t="shared" si="13"/>
        <v>20</v>
      </c>
      <c r="N62" s="25">
        <v>11.35</v>
      </c>
      <c r="O62" s="57" t="str">
        <f t="shared" si="14"/>
        <v>P</v>
      </c>
      <c r="P62" s="57" t="str">
        <f t="shared" si="15"/>
        <v>P</v>
      </c>
    </row>
    <row r="63" spans="1:16">
      <c r="A63" s="36">
        <v>39</v>
      </c>
      <c r="B63" s="62" t="s">
        <v>69</v>
      </c>
      <c r="C63" s="26" t="s">
        <v>37</v>
      </c>
      <c r="D63" s="25">
        <v>12.15</v>
      </c>
      <c r="E63" s="26">
        <f t="shared" si="8"/>
        <v>16</v>
      </c>
      <c r="F63" s="25">
        <v>7.95</v>
      </c>
      <c r="G63" s="26">
        <f t="shared" si="9"/>
        <v>21</v>
      </c>
      <c r="H63" s="25">
        <v>9.6</v>
      </c>
      <c r="I63" s="26">
        <f t="shared" si="10"/>
        <v>8</v>
      </c>
      <c r="J63" s="25">
        <v>10.4</v>
      </c>
      <c r="K63" s="26">
        <f t="shared" si="11"/>
        <v>19</v>
      </c>
      <c r="L63" s="25">
        <f t="shared" si="12"/>
        <v>40.1</v>
      </c>
      <c r="M63" s="26">
        <f t="shared" si="13"/>
        <v>21</v>
      </c>
      <c r="N63" s="25">
        <v>11.15</v>
      </c>
      <c r="O63" s="57" t="str">
        <f t="shared" si="14"/>
        <v>P</v>
      </c>
      <c r="P63" s="57" t="str">
        <f t="shared" si="15"/>
        <v>P</v>
      </c>
    </row>
    <row r="64" spans="1:16">
      <c r="A64" s="36">
        <v>40</v>
      </c>
      <c r="B64" s="62" t="s">
        <v>72</v>
      </c>
      <c r="C64" s="26" t="s">
        <v>37</v>
      </c>
      <c r="D64" s="25">
        <v>11.6</v>
      </c>
      <c r="E64" s="26">
        <f t="shared" si="8"/>
        <v>22</v>
      </c>
      <c r="F64" s="25">
        <v>9.4</v>
      </c>
      <c r="G64" s="26">
        <f t="shared" si="9"/>
        <v>18</v>
      </c>
      <c r="H64" s="25">
        <v>9.0500000000000007</v>
      </c>
      <c r="I64" s="26">
        <f t="shared" si="10"/>
        <v>16</v>
      </c>
      <c r="J64" s="25">
        <v>9.4</v>
      </c>
      <c r="K64" s="26">
        <f t="shared" si="11"/>
        <v>21</v>
      </c>
      <c r="L64" s="25">
        <f t="shared" si="12"/>
        <v>39.450000000000003</v>
      </c>
      <c r="M64" s="26">
        <f t="shared" si="13"/>
        <v>22</v>
      </c>
      <c r="N64" s="25">
        <v>11.25</v>
      </c>
      <c r="O64" s="57" t="str">
        <f t="shared" si="14"/>
        <v>P</v>
      </c>
      <c r="P64" s="57" t="str">
        <f t="shared" si="15"/>
        <v>P</v>
      </c>
    </row>
    <row r="65" spans="1:16">
      <c r="A65" s="33"/>
      <c r="B65" s="34" t="s">
        <v>136</v>
      </c>
      <c r="C65" s="34"/>
      <c r="D65" s="25"/>
      <c r="E65" s="26"/>
      <c r="F65" s="25"/>
      <c r="G65" s="26"/>
      <c r="H65" s="25"/>
      <c r="I65" s="26"/>
      <c r="J65" s="25"/>
      <c r="K65" s="26"/>
      <c r="L65" s="25"/>
      <c r="M65" s="27"/>
      <c r="N65" s="25"/>
      <c r="O65" s="49"/>
      <c r="P65" s="49"/>
    </row>
    <row r="66" spans="1:16" ht="18">
      <c r="A66" s="33"/>
      <c r="B66" s="32" t="s">
        <v>13</v>
      </c>
      <c r="C66" s="34"/>
      <c r="D66" s="25"/>
      <c r="E66" s="26"/>
      <c r="F66" s="25"/>
      <c r="G66" s="26"/>
      <c r="H66" s="25"/>
      <c r="I66" s="26"/>
      <c r="J66" s="25"/>
      <c r="K66" s="26"/>
      <c r="L66" s="25"/>
      <c r="M66" s="27"/>
      <c r="N66" s="25"/>
      <c r="O66" s="49"/>
      <c r="P66" s="49"/>
    </row>
    <row r="67" spans="1:16">
      <c r="A67" s="33"/>
      <c r="B67" s="34" t="s">
        <v>136</v>
      </c>
      <c r="C67" s="34"/>
      <c r="D67" s="25"/>
      <c r="E67" s="26"/>
      <c r="F67" s="25"/>
      <c r="G67" s="26"/>
      <c r="H67" s="25"/>
      <c r="I67" s="26"/>
      <c r="J67" s="25"/>
      <c r="K67" s="26"/>
      <c r="L67" s="25"/>
      <c r="M67" s="27"/>
      <c r="N67" s="25"/>
      <c r="O67" s="49"/>
      <c r="P67" s="49"/>
    </row>
    <row r="68" spans="1:16">
      <c r="A68" s="36" t="s">
        <v>191</v>
      </c>
      <c r="B68" s="62" t="s">
        <v>98</v>
      </c>
      <c r="C68" s="26" t="s">
        <v>24</v>
      </c>
      <c r="D68" s="25">
        <v>12.65</v>
      </c>
      <c r="E68" s="26">
        <f t="shared" ref="E68:E73" si="16">RANK(D68,D$68:D$73)</f>
        <v>2</v>
      </c>
      <c r="F68" s="25">
        <v>12.3</v>
      </c>
      <c r="G68" s="26">
        <f t="shared" ref="G68:G73" si="17">RANK(F68,F$68:F$73)</f>
        <v>1</v>
      </c>
      <c r="H68" s="25">
        <v>11.55</v>
      </c>
      <c r="I68" s="26">
        <f t="shared" ref="I68:I73" si="18">RANK(H68,H$68:H$73)</f>
        <v>1</v>
      </c>
      <c r="J68" s="25">
        <v>11.55</v>
      </c>
      <c r="K68" s="26">
        <f t="shared" ref="K68:K73" si="19">RANK(J68,J$68:J$73)</f>
        <v>2</v>
      </c>
      <c r="L68" s="25">
        <f t="shared" ref="L68:L73" si="20">D68+F68+H68+J68</f>
        <v>48.05</v>
      </c>
      <c r="M68" s="26">
        <f t="shared" ref="M68:M73" si="21">RANK(L68,L$68:L$73)</f>
        <v>1</v>
      </c>
      <c r="N68" s="25">
        <v>11.2</v>
      </c>
      <c r="O68" s="57" t="str">
        <f t="shared" ref="O68:O73" si="22">IF(N68&lt;9,"F","P")</f>
        <v>P</v>
      </c>
      <c r="P68" s="57" t="str">
        <f t="shared" ref="P68:P73" si="23">IF(L68&lt;36,"F","P")</f>
        <v>P</v>
      </c>
    </row>
    <row r="69" spans="1:16">
      <c r="A69" s="36">
        <v>69</v>
      </c>
      <c r="B69" s="62" t="s">
        <v>190</v>
      </c>
      <c r="C69" s="26" t="s">
        <v>30</v>
      </c>
      <c r="D69" s="25">
        <v>12.3</v>
      </c>
      <c r="E69" s="26">
        <f t="shared" si="16"/>
        <v>5</v>
      </c>
      <c r="F69" s="25">
        <v>10.1</v>
      </c>
      <c r="G69" s="26">
        <f t="shared" si="17"/>
        <v>6</v>
      </c>
      <c r="H69" s="25">
        <v>11.1</v>
      </c>
      <c r="I69" s="26">
        <f t="shared" si="18"/>
        <v>2</v>
      </c>
      <c r="J69" s="25">
        <v>12.3</v>
      </c>
      <c r="K69" s="26">
        <f t="shared" si="19"/>
        <v>1</v>
      </c>
      <c r="L69" s="25">
        <f t="shared" si="20"/>
        <v>45.8</v>
      </c>
      <c r="M69" s="26">
        <f t="shared" si="21"/>
        <v>2</v>
      </c>
      <c r="N69" s="25">
        <v>11.5</v>
      </c>
      <c r="O69" s="57" t="str">
        <f t="shared" si="22"/>
        <v>P</v>
      </c>
      <c r="P69" s="57" t="str">
        <f t="shared" si="23"/>
        <v>P</v>
      </c>
    </row>
    <row r="70" spans="1:16">
      <c r="A70" s="36" t="s">
        <v>192</v>
      </c>
      <c r="B70" s="62" t="s">
        <v>54</v>
      </c>
      <c r="C70" s="26" t="s">
        <v>27</v>
      </c>
      <c r="D70" s="25">
        <v>12.2</v>
      </c>
      <c r="E70" s="26">
        <f t="shared" si="16"/>
        <v>6</v>
      </c>
      <c r="F70" s="25">
        <v>11.25</v>
      </c>
      <c r="G70" s="26">
        <f t="shared" si="17"/>
        <v>3</v>
      </c>
      <c r="H70" s="25">
        <v>9.6999999999999993</v>
      </c>
      <c r="I70" s="26">
        <f t="shared" si="18"/>
        <v>5</v>
      </c>
      <c r="J70" s="25">
        <v>11.35</v>
      </c>
      <c r="K70" s="26">
        <f t="shared" si="19"/>
        <v>4</v>
      </c>
      <c r="L70" s="25">
        <f t="shared" si="20"/>
        <v>44.5</v>
      </c>
      <c r="M70" s="26">
        <f t="shared" si="21"/>
        <v>3</v>
      </c>
      <c r="N70" s="25">
        <v>11</v>
      </c>
      <c r="O70" s="57" t="str">
        <f t="shared" si="22"/>
        <v>P</v>
      </c>
      <c r="P70" s="57" t="str">
        <f t="shared" si="23"/>
        <v>P</v>
      </c>
    </row>
    <row r="71" spans="1:16">
      <c r="A71" s="36">
        <v>68</v>
      </c>
      <c r="B71" s="62" t="s">
        <v>31</v>
      </c>
      <c r="C71" s="26" t="s">
        <v>30</v>
      </c>
      <c r="D71" s="25">
        <v>12.55</v>
      </c>
      <c r="E71" s="26">
        <f t="shared" si="16"/>
        <v>3</v>
      </c>
      <c r="F71" s="25">
        <v>11.7</v>
      </c>
      <c r="G71" s="26">
        <f t="shared" si="17"/>
        <v>2</v>
      </c>
      <c r="H71" s="25">
        <v>9.1</v>
      </c>
      <c r="I71" s="26">
        <f t="shared" si="18"/>
        <v>6</v>
      </c>
      <c r="J71" s="25">
        <v>11.1</v>
      </c>
      <c r="K71" s="26">
        <f t="shared" si="19"/>
        <v>5</v>
      </c>
      <c r="L71" s="25">
        <f t="shared" si="20"/>
        <v>44.45</v>
      </c>
      <c r="M71" s="26">
        <f t="shared" si="21"/>
        <v>4</v>
      </c>
      <c r="N71" s="25">
        <v>12.2</v>
      </c>
      <c r="O71" s="57" t="str">
        <f t="shared" si="22"/>
        <v>P</v>
      </c>
      <c r="P71" s="57" t="str">
        <f t="shared" si="23"/>
        <v>P</v>
      </c>
    </row>
    <row r="72" spans="1:16">
      <c r="A72" s="36" t="s">
        <v>193</v>
      </c>
      <c r="B72" s="62" t="s">
        <v>289</v>
      </c>
      <c r="C72" s="26" t="s">
        <v>23</v>
      </c>
      <c r="D72" s="25">
        <v>12.35</v>
      </c>
      <c r="E72" s="26">
        <f t="shared" si="16"/>
        <v>4</v>
      </c>
      <c r="F72" s="25">
        <v>10.5</v>
      </c>
      <c r="G72" s="26">
        <f t="shared" si="17"/>
        <v>4</v>
      </c>
      <c r="H72" s="25">
        <v>10.1</v>
      </c>
      <c r="I72" s="26">
        <f t="shared" si="18"/>
        <v>3</v>
      </c>
      <c r="J72" s="25">
        <v>11.45</v>
      </c>
      <c r="K72" s="26">
        <f t="shared" si="19"/>
        <v>3</v>
      </c>
      <c r="L72" s="25">
        <f t="shared" si="20"/>
        <v>44.400000000000006</v>
      </c>
      <c r="M72" s="26">
        <f t="shared" si="21"/>
        <v>5</v>
      </c>
      <c r="N72" s="25">
        <v>9</v>
      </c>
      <c r="O72" s="57" t="str">
        <f t="shared" si="22"/>
        <v>P</v>
      </c>
      <c r="P72" s="57" t="str">
        <f t="shared" si="23"/>
        <v>P</v>
      </c>
    </row>
    <row r="73" spans="1:16">
      <c r="A73" s="36">
        <v>73</v>
      </c>
      <c r="B73" s="62" t="s">
        <v>60</v>
      </c>
      <c r="C73" s="26" t="s">
        <v>23</v>
      </c>
      <c r="D73" s="25">
        <v>12.7</v>
      </c>
      <c r="E73" s="26">
        <f t="shared" si="16"/>
        <v>1</v>
      </c>
      <c r="F73" s="25">
        <v>10.45</v>
      </c>
      <c r="G73" s="26">
        <f t="shared" si="17"/>
        <v>5</v>
      </c>
      <c r="H73" s="25">
        <v>9.9</v>
      </c>
      <c r="I73" s="26">
        <f t="shared" si="18"/>
        <v>4</v>
      </c>
      <c r="J73" s="25">
        <v>11</v>
      </c>
      <c r="K73" s="26">
        <f t="shared" si="19"/>
        <v>6</v>
      </c>
      <c r="L73" s="25">
        <f t="shared" si="20"/>
        <v>44.05</v>
      </c>
      <c r="M73" s="26">
        <f t="shared" si="21"/>
        <v>6</v>
      </c>
      <c r="N73" s="25">
        <v>10.35</v>
      </c>
      <c r="O73" s="57" t="str">
        <f t="shared" si="22"/>
        <v>P</v>
      </c>
      <c r="P73" s="57" t="str">
        <f t="shared" si="23"/>
        <v>P</v>
      </c>
    </row>
    <row r="74" spans="1:16">
      <c r="B74" s="3" t="s">
        <v>136</v>
      </c>
      <c r="D74" s="25"/>
      <c r="E74" s="26"/>
      <c r="F74" s="25"/>
      <c r="G74" s="26"/>
      <c r="H74" s="25"/>
      <c r="I74" s="26"/>
      <c r="J74" s="25"/>
      <c r="K74" s="26"/>
      <c r="L74" s="25"/>
      <c r="M74" s="27"/>
      <c r="N74" s="25"/>
      <c r="O74" s="49"/>
      <c r="P74" s="49"/>
    </row>
    <row r="75" spans="1:16" ht="18">
      <c r="A75" s="36"/>
      <c r="B75" s="32" t="s">
        <v>14</v>
      </c>
      <c r="C75" s="34"/>
      <c r="D75" s="25"/>
      <c r="E75" s="26"/>
      <c r="F75" s="25"/>
      <c r="G75" s="26"/>
      <c r="H75" s="25"/>
      <c r="I75" s="26"/>
      <c r="J75" s="25"/>
      <c r="K75" s="26"/>
      <c r="L75" s="25"/>
      <c r="M75" s="27"/>
      <c r="N75" s="25"/>
      <c r="O75" s="49"/>
      <c r="P75" s="49"/>
    </row>
    <row r="76" spans="1:16">
      <c r="B76" s="56" t="s">
        <v>136</v>
      </c>
      <c r="D76" s="25"/>
      <c r="E76" s="26"/>
      <c r="F76" s="25"/>
      <c r="G76" s="26"/>
      <c r="H76" s="25"/>
      <c r="I76" s="26"/>
      <c r="J76" s="25"/>
      <c r="K76" s="26"/>
      <c r="L76" s="25"/>
      <c r="M76" s="27"/>
      <c r="N76" s="25"/>
      <c r="O76" s="49"/>
      <c r="P76" s="49"/>
    </row>
    <row r="77" spans="1:16">
      <c r="A77" s="36" t="s">
        <v>135</v>
      </c>
      <c r="B77" s="62" t="s">
        <v>33</v>
      </c>
      <c r="C77" s="26" t="s">
        <v>187</v>
      </c>
      <c r="D77" s="25">
        <v>11.95</v>
      </c>
      <c r="E77" s="26">
        <f t="shared" ref="E77:E83" si="24">RANK(D77,D$77:D$84)</f>
        <v>3</v>
      </c>
      <c r="F77" s="25">
        <v>11.2</v>
      </c>
      <c r="G77" s="26">
        <f t="shared" ref="G77:G83" si="25">RANK(F77,F$77:F$84)</f>
        <v>3</v>
      </c>
      <c r="H77" s="25">
        <v>10.3</v>
      </c>
      <c r="I77" s="26">
        <f t="shared" ref="I77:I83" si="26">RANK(H77,H$77:H$84)</f>
        <v>1</v>
      </c>
      <c r="J77" s="25">
        <v>11.85</v>
      </c>
      <c r="K77" s="26">
        <f t="shared" ref="K77:K83" si="27">RANK(J77,J$77:J$84)</f>
        <v>1</v>
      </c>
      <c r="L77" s="25">
        <f t="shared" ref="L77:L83" si="28">D77+F77+H77+J77</f>
        <v>45.300000000000004</v>
      </c>
      <c r="M77" s="26">
        <f t="shared" ref="M77:M83" si="29">RANK(L77,L$77:L$84)</f>
        <v>1</v>
      </c>
      <c r="N77" s="25">
        <v>11</v>
      </c>
      <c r="O77" s="57" t="str">
        <f t="shared" ref="O77:O83" si="30">IF(N77&lt;9,"F","P")</f>
        <v>P</v>
      </c>
      <c r="P77" s="57" t="str">
        <f t="shared" ref="P77:P83" si="31">IF(L77&lt;36,"F","P")</f>
        <v>P</v>
      </c>
    </row>
    <row r="78" spans="1:16">
      <c r="A78" s="36" t="s">
        <v>185</v>
      </c>
      <c r="B78" s="62" t="s">
        <v>186</v>
      </c>
      <c r="C78" s="26" t="s">
        <v>30</v>
      </c>
      <c r="D78" s="25">
        <v>12</v>
      </c>
      <c r="E78" s="26">
        <f t="shared" si="24"/>
        <v>2</v>
      </c>
      <c r="F78" s="25">
        <v>11.5</v>
      </c>
      <c r="G78" s="26">
        <f t="shared" si="25"/>
        <v>1</v>
      </c>
      <c r="H78" s="25">
        <v>9.6999999999999993</v>
      </c>
      <c r="I78" s="26">
        <f t="shared" si="26"/>
        <v>2</v>
      </c>
      <c r="J78" s="25">
        <v>11.6</v>
      </c>
      <c r="K78" s="26">
        <f t="shared" si="27"/>
        <v>2</v>
      </c>
      <c r="L78" s="25">
        <f t="shared" si="28"/>
        <v>44.800000000000004</v>
      </c>
      <c r="M78" s="26">
        <f t="shared" si="29"/>
        <v>2</v>
      </c>
      <c r="N78" s="25">
        <v>12.25</v>
      </c>
      <c r="O78" s="57" t="str">
        <f t="shared" si="30"/>
        <v>P</v>
      </c>
      <c r="P78" s="57" t="str">
        <f t="shared" si="31"/>
        <v>P</v>
      </c>
    </row>
    <row r="79" spans="1:16">
      <c r="A79" s="36" t="s">
        <v>184</v>
      </c>
      <c r="B79" s="62" t="s">
        <v>32</v>
      </c>
      <c r="C79" s="26" t="s">
        <v>25</v>
      </c>
      <c r="D79" s="25">
        <v>12.15</v>
      </c>
      <c r="E79" s="26">
        <f t="shared" si="24"/>
        <v>1</v>
      </c>
      <c r="F79" s="25">
        <v>10.15</v>
      </c>
      <c r="G79" s="26">
        <f t="shared" si="25"/>
        <v>4</v>
      </c>
      <c r="H79" s="25">
        <v>7.5</v>
      </c>
      <c r="I79" s="26">
        <f t="shared" si="26"/>
        <v>5</v>
      </c>
      <c r="J79" s="25">
        <v>11.4</v>
      </c>
      <c r="K79" s="26">
        <f t="shared" si="27"/>
        <v>3</v>
      </c>
      <c r="L79" s="25">
        <f t="shared" si="28"/>
        <v>41.2</v>
      </c>
      <c r="M79" s="26">
        <f t="shared" si="29"/>
        <v>3</v>
      </c>
      <c r="N79" s="25">
        <v>12.05</v>
      </c>
      <c r="O79" s="57" t="str">
        <f t="shared" si="30"/>
        <v>P</v>
      </c>
      <c r="P79" s="57" t="str">
        <f t="shared" si="31"/>
        <v>P</v>
      </c>
    </row>
    <row r="80" spans="1:16">
      <c r="A80" s="36" t="s">
        <v>189</v>
      </c>
      <c r="B80" s="62" t="s">
        <v>40</v>
      </c>
      <c r="C80" s="26" t="s">
        <v>41</v>
      </c>
      <c r="D80" s="25">
        <v>11.85</v>
      </c>
      <c r="E80" s="26">
        <f t="shared" si="24"/>
        <v>4</v>
      </c>
      <c r="F80" s="25">
        <v>11.5</v>
      </c>
      <c r="G80" s="26">
        <f t="shared" si="25"/>
        <v>1</v>
      </c>
      <c r="H80" s="25">
        <v>8.75</v>
      </c>
      <c r="I80" s="26">
        <f t="shared" si="26"/>
        <v>3</v>
      </c>
      <c r="J80" s="25">
        <v>8.75</v>
      </c>
      <c r="K80" s="26">
        <f t="shared" si="27"/>
        <v>7</v>
      </c>
      <c r="L80" s="25">
        <f t="shared" si="28"/>
        <v>40.85</v>
      </c>
      <c r="M80" s="26">
        <f t="shared" si="29"/>
        <v>4</v>
      </c>
      <c r="N80" s="25">
        <v>11</v>
      </c>
      <c r="O80" s="57" t="str">
        <f t="shared" si="30"/>
        <v>P</v>
      </c>
      <c r="P80" s="57" t="str">
        <f t="shared" si="31"/>
        <v>P</v>
      </c>
    </row>
    <row r="81" spans="1:16">
      <c r="A81" s="36" t="s">
        <v>188</v>
      </c>
      <c r="B81" s="62" t="s">
        <v>36</v>
      </c>
      <c r="C81" s="26" t="s">
        <v>27</v>
      </c>
      <c r="D81" s="25">
        <v>11.85</v>
      </c>
      <c r="E81" s="26">
        <f t="shared" si="24"/>
        <v>4</v>
      </c>
      <c r="F81" s="25">
        <v>8.4</v>
      </c>
      <c r="G81" s="26">
        <f t="shared" si="25"/>
        <v>6</v>
      </c>
      <c r="H81" s="25">
        <v>8.65</v>
      </c>
      <c r="I81" s="26">
        <f t="shared" si="26"/>
        <v>4</v>
      </c>
      <c r="J81" s="25">
        <v>10.3</v>
      </c>
      <c r="K81" s="26">
        <f t="shared" si="27"/>
        <v>6</v>
      </c>
      <c r="L81" s="25">
        <f t="shared" si="28"/>
        <v>39.200000000000003</v>
      </c>
      <c r="M81" s="26">
        <f t="shared" si="29"/>
        <v>5</v>
      </c>
      <c r="N81" s="25">
        <v>11.2</v>
      </c>
      <c r="O81" s="57" t="str">
        <f t="shared" si="30"/>
        <v>P</v>
      </c>
      <c r="P81" s="57" t="str">
        <f t="shared" si="31"/>
        <v>P</v>
      </c>
    </row>
    <row r="82" spans="1:16">
      <c r="A82" s="36" t="s">
        <v>134</v>
      </c>
      <c r="B82" s="62" t="s">
        <v>46</v>
      </c>
      <c r="C82" s="26" t="s">
        <v>187</v>
      </c>
      <c r="D82" s="25">
        <v>11.6</v>
      </c>
      <c r="E82" s="26">
        <f t="shared" si="24"/>
        <v>7</v>
      </c>
      <c r="F82" s="25">
        <v>9.9</v>
      </c>
      <c r="G82" s="26">
        <f t="shared" si="25"/>
        <v>5</v>
      </c>
      <c r="H82" s="25">
        <v>6.3</v>
      </c>
      <c r="I82" s="26">
        <f t="shared" si="26"/>
        <v>6</v>
      </c>
      <c r="J82" s="25">
        <v>10.75</v>
      </c>
      <c r="K82" s="26">
        <f t="shared" si="27"/>
        <v>5</v>
      </c>
      <c r="L82" s="25">
        <f t="shared" si="28"/>
        <v>38.549999999999997</v>
      </c>
      <c r="M82" s="26">
        <f t="shared" si="29"/>
        <v>6</v>
      </c>
      <c r="N82" s="25">
        <v>10.9</v>
      </c>
      <c r="O82" s="57" t="str">
        <f t="shared" si="30"/>
        <v>P</v>
      </c>
      <c r="P82" s="57" t="str">
        <f t="shared" si="31"/>
        <v>P</v>
      </c>
    </row>
    <row r="83" spans="1:16">
      <c r="A83" s="36" t="s">
        <v>103</v>
      </c>
      <c r="B83" s="62" t="s">
        <v>49</v>
      </c>
      <c r="C83" s="26" t="s">
        <v>187</v>
      </c>
      <c r="D83" s="25">
        <v>11.7</v>
      </c>
      <c r="E83" s="26">
        <f t="shared" si="24"/>
        <v>6</v>
      </c>
      <c r="F83" s="25">
        <v>4.5999999999999996</v>
      </c>
      <c r="G83" s="26">
        <f t="shared" si="25"/>
        <v>7</v>
      </c>
      <c r="H83" s="25">
        <v>5.15</v>
      </c>
      <c r="I83" s="26">
        <f t="shared" si="26"/>
        <v>7</v>
      </c>
      <c r="J83" s="25">
        <v>10.95</v>
      </c>
      <c r="K83" s="26">
        <f t="shared" si="27"/>
        <v>4</v>
      </c>
      <c r="L83" s="25">
        <f t="shared" si="28"/>
        <v>32.399999999999991</v>
      </c>
      <c r="M83" s="26">
        <f t="shared" si="29"/>
        <v>7</v>
      </c>
      <c r="N83" s="25">
        <v>10.3</v>
      </c>
      <c r="O83" s="57" t="str">
        <f t="shared" si="30"/>
        <v>P</v>
      </c>
      <c r="P83" s="57" t="str">
        <f t="shared" si="31"/>
        <v>F</v>
      </c>
    </row>
    <row r="84" spans="1:16">
      <c r="D84" s="3"/>
      <c r="M84" s="3"/>
      <c r="N84" s="3"/>
    </row>
    <row r="85" spans="1:16">
      <c r="F85" s="4"/>
      <c r="H85" s="4"/>
      <c r="J85" s="4"/>
      <c r="L85" s="4"/>
    </row>
    <row r="86" spans="1:16">
      <c r="F86" s="4"/>
      <c r="H86" s="4"/>
      <c r="J86" s="4"/>
      <c r="L86" s="4"/>
    </row>
    <row r="87" spans="1:16">
      <c r="F87" s="4"/>
      <c r="H87" s="4"/>
      <c r="J87" s="4"/>
      <c r="L87" s="4"/>
    </row>
    <row r="88" spans="1:16">
      <c r="F88" s="4"/>
      <c r="H88" s="4"/>
      <c r="J88" s="4"/>
      <c r="L88" s="4"/>
    </row>
    <row r="89" spans="1:16">
      <c r="D89" s="16"/>
      <c r="E89" s="2"/>
      <c r="F89" s="16"/>
      <c r="G89" s="2"/>
      <c r="H89" s="16"/>
      <c r="I89" s="2"/>
      <c r="J89" s="16"/>
      <c r="K89" s="2"/>
      <c r="L89" s="16"/>
      <c r="N89" s="16"/>
    </row>
    <row r="90" spans="1:16">
      <c r="F90" s="4"/>
      <c r="H90" s="4"/>
      <c r="J90" s="4"/>
      <c r="L90" s="4"/>
    </row>
    <row r="91" spans="1:16">
      <c r="F91" s="4"/>
      <c r="H91" s="4"/>
      <c r="J91" s="4"/>
      <c r="L91" s="4"/>
    </row>
    <row r="92" spans="1:16">
      <c r="F92" s="4"/>
      <c r="H92" s="4"/>
      <c r="J92" s="4"/>
      <c r="L92" s="4"/>
    </row>
    <row r="93" spans="1:16">
      <c r="F93" s="4"/>
      <c r="H93" s="4"/>
      <c r="J93" s="4"/>
      <c r="L93" s="4"/>
    </row>
    <row r="94" spans="1:16">
      <c r="F94" s="4"/>
      <c r="H94" s="4"/>
      <c r="J94" s="4"/>
    </row>
    <row r="95" spans="1:16">
      <c r="F95" s="4"/>
      <c r="H95" s="4"/>
      <c r="J95" s="4"/>
    </row>
    <row r="96" spans="1:16">
      <c r="F96" s="4"/>
      <c r="H96" s="4"/>
      <c r="J96" s="4"/>
    </row>
    <row r="97" spans="6:10">
      <c r="F97" s="4"/>
      <c r="H97" s="4"/>
      <c r="J97" s="4"/>
    </row>
    <row r="98" spans="6:10">
      <c r="F98" s="4"/>
      <c r="H98" s="4"/>
      <c r="J98" s="4"/>
    </row>
    <row r="99" spans="6:10">
      <c r="F99" s="4"/>
      <c r="H99" s="4"/>
      <c r="J99" s="4"/>
    </row>
    <row r="100" spans="6:10">
      <c r="F100" s="4"/>
      <c r="H100" s="4"/>
      <c r="J100" s="4"/>
    </row>
    <row r="101" spans="6:10">
      <c r="F101" s="4"/>
      <c r="H101" s="4"/>
      <c r="J101" s="4"/>
    </row>
    <row r="102" spans="6:10">
      <c r="F102" s="4"/>
      <c r="H102" s="4"/>
      <c r="J102" s="4"/>
    </row>
    <row r="103" spans="6:10">
      <c r="F103" s="4"/>
      <c r="H103" s="4"/>
      <c r="J103" s="4"/>
    </row>
    <row r="104" spans="6:10">
      <c r="F104" s="4"/>
      <c r="H104" s="4"/>
      <c r="J104" s="4"/>
    </row>
    <row r="105" spans="6:10">
      <c r="F105" s="4"/>
      <c r="H105" s="4"/>
      <c r="J105" s="4"/>
    </row>
    <row r="106" spans="6:10">
      <c r="F106" s="4"/>
      <c r="H106" s="4"/>
      <c r="J106" s="4"/>
    </row>
    <row r="107" spans="6:10">
      <c r="F107" s="4"/>
      <c r="H107" s="4"/>
      <c r="J107" s="4"/>
    </row>
    <row r="108" spans="6:10">
      <c r="F108" s="4"/>
      <c r="H108" s="4"/>
      <c r="J108" s="4"/>
    </row>
    <row r="109" spans="6:10">
      <c r="F109" s="4"/>
      <c r="H109" s="4"/>
      <c r="J109" s="4"/>
    </row>
    <row r="110" spans="6:10">
      <c r="F110" s="4"/>
      <c r="H110" s="4"/>
      <c r="J110" s="4"/>
    </row>
    <row r="111" spans="6:10">
      <c r="F111" s="4"/>
      <c r="H111" s="4"/>
      <c r="J111" s="4"/>
    </row>
    <row r="112" spans="6:10">
      <c r="F112" s="4"/>
      <c r="H112" s="4"/>
      <c r="J112" s="4"/>
    </row>
    <row r="113" spans="2:18">
      <c r="F113" s="4"/>
      <c r="H113" s="4"/>
      <c r="J113" s="4"/>
    </row>
    <row r="114" spans="2:18">
      <c r="F114" s="4"/>
      <c r="H114" s="4"/>
      <c r="J114" s="4"/>
    </row>
    <row r="115" spans="2:18">
      <c r="F115" s="4"/>
      <c r="H115" s="4"/>
      <c r="J115" s="4"/>
    </row>
    <row r="116" spans="2:18">
      <c r="F116" s="4"/>
      <c r="H116" s="4"/>
      <c r="J116" s="4"/>
    </row>
    <row r="117" spans="2:18">
      <c r="F117" s="4"/>
      <c r="H117" s="4"/>
      <c r="J117" s="4"/>
    </row>
    <row r="118" spans="2:18">
      <c r="F118" s="4"/>
      <c r="H118" s="4"/>
      <c r="J118" s="4"/>
      <c r="R118" s="3" t="str">
        <f t="shared" ref="R118:R125" si="32">UPPER(B119)</f>
        <v/>
      </c>
    </row>
    <row r="119" spans="2:18">
      <c r="B119" s="3" t="s">
        <v>136</v>
      </c>
      <c r="F119" s="4"/>
      <c r="H119" s="4"/>
      <c r="J119" s="4"/>
      <c r="R119" s="3" t="str">
        <f t="shared" si="32"/>
        <v/>
      </c>
    </row>
    <row r="120" spans="2:18">
      <c r="B120" s="3" t="s">
        <v>136</v>
      </c>
      <c r="F120" s="4"/>
      <c r="H120" s="4"/>
      <c r="J120" s="4"/>
      <c r="R120" s="3" t="str">
        <f t="shared" si="32"/>
        <v/>
      </c>
    </row>
    <row r="121" spans="2:18">
      <c r="B121" s="3" t="s">
        <v>136</v>
      </c>
      <c r="F121" s="4"/>
      <c r="H121" s="4"/>
      <c r="J121" s="4"/>
      <c r="R121" s="3" t="str">
        <f t="shared" si="32"/>
        <v/>
      </c>
    </row>
    <row r="122" spans="2:18">
      <c r="B122" s="3" t="s">
        <v>136</v>
      </c>
      <c r="F122" s="4"/>
      <c r="H122" s="4"/>
      <c r="J122" s="4"/>
      <c r="R122" s="3" t="str">
        <f t="shared" si="32"/>
        <v/>
      </c>
    </row>
    <row r="123" spans="2:18">
      <c r="B123" s="3" t="s">
        <v>136</v>
      </c>
      <c r="F123" s="4"/>
      <c r="H123" s="4"/>
      <c r="J123" s="4"/>
      <c r="R123" s="3" t="str">
        <f t="shared" si="32"/>
        <v/>
      </c>
    </row>
    <row r="124" spans="2:18">
      <c r="B124" s="3" t="s">
        <v>136</v>
      </c>
      <c r="F124" s="4"/>
      <c r="H124" s="4"/>
      <c r="J124" s="4"/>
      <c r="R124" s="3" t="str">
        <f t="shared" si="32"/>
        <v/>
      </c>
    </row>
    <row r="125" spans="2:18">
      <c r="B125" s="3" t="s">
        <v>136</v>
      </c>
      <c r="F125" s="4"/>
      <c r="H125" s="4"/>
      <c r="J125" s="4"/>
      <c r="R125" s="3" t="str">
        <f t="shared" si="32"/>
        <v/>
      </c>
    </row>
    <row r="126" spans="2:18">
      <c r="B126" s="3" t="s">
        <v>136</v>
      </c>
      <c r="F126" s="4"/>
      <c r="H126" s="4"/>
      <c r="J126" s="4"/>
    </row>
    <row r="127" spans="2:18">
      <c r="F127" s="4"/>
      <c r="H127" s="4"/>
      <c r="J127" s="4"/>
    </row>
    <row r="128" spans="2:18">
      <c r="F128" s="4"/>
      <c r="H128" s="4"/>
      <c r="J128" s="4"/>
    </row>
    <row r="129" spans="6:10">
      <c r="F129" s="4"/>
      <c r="H129" s="4"/>
      <c r="J129" s="4"/>
    </row>
    <row r="130" spans="6:10">
      <c r="F130" s="4"/>
      <c r="H130" s="4"/>
      <c r="J130" s="4"/>
    </row>
    <row r="131" spans="6:10">
      <c r="F131" s="4"/>
      <c r="H131" s="4"/>
      <c r="J131" s="4"/>
    </row>
    <row r="132" spans="6:10">
      <c r="F132" s="4"/>
      <c r="H132" s="4"/>
      <c r="J132" s="4"/>
    </row>
    <row r="133" spans="6:10">
      <c r="F133" s="4"/>
      <c r="H133" s="4"/>
      <c r="J133" s="4"/>
    </row>
    <row r="134" spans="6:10">
      <c r="F134" s="4"/>
      <c r="H134" s="4"/>
      <c r="J134" s="4"/>
    </row>
    <row r="135" spans="6:10">
      <c r="F135" s="4"/>
      <c r="H135" s="4"/>
      <c r="J135" s="4"/>
    </row>
    <row r="136" spans="6:10">
      <c r="F136" s="4"/>
      <c r="H136" s="4"/>
      <c r="J136" s="4"/>
    </row>
    <row r="137" spans="6:10">
      <c r="F137" s="4"/>
      <c r="H137" s="4"/>
      <c r="J137" s="4"/>
    </row>
    <row r="138" spans="6:10">
      <c r="F138" s="4"/>
      <c r="H138" s="4"/>
      <c r="J138" s="4"/>
    </row>
    <row r="139" spans="6:10">
      <c r="F139" s="4"/>
      <c r="H139" s="4"/>
      <c r="J139" s="4"/>
    </row>
    <row r="140" spans="6:10">
      <c r="F140" s="4"/>
      <c r="H140" s="4"/>
      <c r="J140" s="4"/>
    </row>
    <row r="141" spans="6:10">
      <c r="F141" s="4"/>
      <c r="H141" s="4"/>
      <c r="J141" s="4"/>
    </row>
    <row r="142" spans="6:10">
      <c r="F142" s="4"/>
      <c r="H142" s="4"/>
      <c r="J142" s="4"/>
    </row>
    <row r="143" spans="6:10">
      <c r="F143" s="4"/>
      <c r="H143" s="4"/>
      <c r="J143" s="4"/>
    </row>
    <row r="144" spans="6:10">
      <c r="F144" s="4"/>
      <c r="H144" s="4"/>
      <c r="J144" s="4"/>
    </row>
    <row r="145" spans="6:10">
      <c r="F145" s="4"/>
      <c r="H145" s="4"/>
      <c r="J145" s="4"/>
    </row>
    <row r="146" spans="6:10">
      <c r="F146" s="4"/>
      <c r="H146" s="4"/>
      <c r="J146" s="4"/>
    </row>
    <row r="147" spans="6:10">
      <c r="F147" s="4"/>
      <c r="H147" s="4"/>
      <c r="J147" s="4"/>
    </row>
    <row r="148" spans="6:10">
      <c r="F148" s="4"/>
      <c r="H148" s="4"/>
      <c r="J148" s="4"/>
    </row>
    <row r="149" spans="6:10">
      <c r="F149" s="4"/>
      <c r="H149" s="4"/>
      <c r="J149" s="4"/>
    </row>
    <row r="150" spans="6:10">
      <c r="F150" s="4"/>
      <c r="H150" s="4"/>
      <c r="J150" s="4"/>
    </row>
    <row r="151" spans="6:10">
      <c r="F151" s="4"/>
      <c r="H151" s="4"/>
      <c r="J151" s="4"/>
    </row>
    <row r="152" spans="6:10">
      <c r="F152" s="4"/>
      <c r="H152" s="4"/>
      <c r="J152" s="4"/>
    </row>
    <row r="153" spans="6:10">
      <c r="F153" s="4"/>
      <c r="H153" s="4"/>
      <c r="J153" s="4"/>
    </row>
    <row r="154" spans="6:10">
      <c r="F154" s="4"/>
      <c r="H154" s="4"/>
      <c r="J154" s="4"/>
    </row>
    <row r="155" spans="6:10">
      <c r="F155" s="4"/>
      <c r="H155" s="4"/>
      <c r="J155" s="4"/>
    </row>
    <row r="156" spans="6:10">
      <c r="F156" s="4"/>
      <c r="H156" s="4"/>
      <c r="J156" s="4"/>
    </row>
    <row r="157" spans="6:10">
      <c r="F157" s="4"/>
      <c r="H157" s="4"/>
      <c r="J157" s="4"/>
    </row>
    <row r="158" spans="6:10">
      <c r="F158" s="4"/>
      <c r="H158" s="4"/>
      <c r="J158" s="4"/>
    </row>
    <row r="159" spans="6:10">
      <c r="F159" s="4"/>
      <c r="H159" s="4"/>
      <c r="J159" s="4"/>
    </row>
    <row r="160" spans="6:10">
      <c r="F160" s="4"/>
      <c r="H160" s="4"/>
      <c r="J160" s="4"/>
    </row>
    <row r="161" spans="6:10">
      <c r="F161" s="4"/>
      <c r="H161" s="4"/>
      <c r="J161" s="4"/>
    </row>
    <row r="162" spans="6:10">
      <c r="F162" s="4"/>
      <c r="H162" s="4"/>
      <c r="J162" s="4"/>
    </row>
    <row r="163" spans="6:10">
      <c r="F163" s="4"/>
      <c r="H163" s="4"/>
      <c r="J163" s="4"/>
    </row>
    <row r="164" spans="6:10">
      <c r="F164" s="4"/>
      <c r="H164" s="4"/>
      <c r="J164" s="4"/>
    </row>
    <row r="165" spans="6:10">
      <c r="F165" s="4"/>
      <c r="H165" s="4"/>
      <c r="J165" s="4"/>
    </row>
    <row r="166" spans="6:10">
      <c r="F166" s="4"/>
      <c r="H166" s="4"/>
      <c r="J166" s="4"/>
    </row>
    <row r="167" spans="6:10">
      <c r="F167" s="4"/>
      <c r="H167" s="4"/>
      <c r="J167" s="4"/>
    </row>
    <row r="168" spans="6:10">
      <c r="F168" s="4"/>
      <c r="H168" s="4"/>
      <c r="J168" s="4"/>
    </row>
    <row r="169" spans="6:10">
      <c r="F169" s="4"/>
      <c r="H169" s="4"/>
      <c r="J169" s="4"/>
    </row>
    <row r="170" spans="6:10">
      <c r="F170" s="4"/>
      <c r="H170" s="4"/>
      <c r="J170" s="4"/>
    </row>
    <row r="171" spans="6:10">
      <c r="F171" s="4"/>
      <c r="H171" s="4"/>
      <c r="J171" s="4"/>
    </row>
    <row r="172" spans="6:10">
      <c r="F172" s="4"/>
      <c r="H172" s="4"/>
      <c r="J172" s="4"/>
    </row>
    <row r="173" spans="6:10">
      <c r="F173" s="4"/>
      <c r="H173" s="4"/>
      <c r="J173" s="4"/>
    </row>
    <row r="174" spans="6:10">
      <c r="F174" s="4"/>
      <c r="H174" s="4"/>
      <c r="J174" s="4"/>
    </row>
    <row r="175" spans="6:10">
      <c r="F175" s="4"/>
      <c r="H175" s="4"/>
      <c r="J175" s="4"/>
    </row>
    <row r="176" spans="6:10">
      <c r="F176" s="4"/>
      <c r="H176" s="4"/>
      <c r="J176" s="4"/>
    </row>
    <row r="177" spans="6:10">
      <c r="F177" s="4"/>
      <c r="H177" s="4"/>
      <c r="J177" s="4"/>
    </row>
    <row r="178" spans="6:10">
      <c r="F178" s="4"/>
      <c r="H178" s="4"/>
      <c r="J178" s="4"/>
    </row>
    <row r="179" spans="6:10">
      <c r="F179" s="4"/>
      <c r="H179" s="4"/>
      <c r="J179" s="4"/>
    </row>
    <row r="180" spans="6:10">
      <c r="F180" s="4"/>
      <c r="H180" s="4"/>
      <c r="J180" s="4"/>
    </row>
    <row r="181" spans="6:10">
      <c r="F181" s="4"/>
      <c r="H181" s="4"/>
      <c r="J181" s="4"/>
    </row>
    <row r="182" spans="6:10">
      <c r="F182" s="4"/>
      <c r="H182" s="4"/>
      <c r="J182" s="4"/>
    </row>
    <row r="183" spans="6:10">
      <c r="F183" s="4"/>
      <c r="H183" s="4"/>
      <c r="J183" s="4"/>
    </row>
    <row r="184" spans="6:10">
      <c r="F184" s="4"/>
      <c r="H184" s="4"/>
      <c r="J184" s="4"/>
    </row>
    <row r="185" spans="6:10">
      <c r="F185" s="4"/>
      <c r="H185" s="4"/>
      <c r="J185" s="4"/>
    </row>
    <row r="186" spans="6:10">
      <c r="F186" s="4"/>
      <c r="H186" s="4"/>
      <c r="J186" s="4"/>
    </row>
    <row r="187" spans="6:10">
      <c r="F187" s="4"/>
      <c r="H187" s="4"/>
      <c r="J187" s="4"/>
    </row>
    <row r="188" spans="6:10">
      <c r="F188" s="4"/>
      <c r="H188" s="4"/>
      <c r="J188" s="4"/>
    </row>
    <row r="189" spans="6:10">
      <c r="F189" s="4"/>
      <c r="H189" s="4"/>
      <c r="J189" s="4"/>
    </row>
    <row r="190" spans="6:10">
      <c r="F190" s="4"/>
      <c r="H190" s="4"/>
      <c r="J190" s="4"/>
    </row>
    <row r="191" spans="6:10">
      <c r="F191" s="4"/>
      <c r="H191" s="4"/>
      <c r="J191" s="4"/>
    </row>
    <row r="192" spans="6:10">
      <c r="F192" s="4"/>
      <c r="H192" s="4"/>
      <c r="J192" s="4"/>
    </row>
    <row r="193" spans="6:10">
      <c r="F193" s="4"/>
      <c r="H193" s="4"/>
      <c r="J193" s="4"/>
    </row>
    <row r="194" spans="6:10">
      <c r="F194" s="4"/>
      <c r="H194" s="4"/>
      <c r="J194" s="4"/>
    </row>
    <row r="195" spans="6:10">
      <c r="F195" s="4"/>
      <c r="H195" s="4"/>
      <c r="J195" s="4"/>
    </row>
    <row r="196" spans="6:10">
      <c r="F196" s="4"/>
      <c r="H196" s="4"/>
      <c r="J196" s="4"/>
    </row>
    <row r="197" spans="6:10">
      <c r="F197" s="4"/>
      <c r="H197" s="4"/>
      <c r="J197" s="4"/>
    </row>
    <row r="198" spans="6:10">
      <c r="F198" s="4"/>
      <c r="H198" s="4"/>
      <c r="J198" s="4"/>
    </row>
    <row r="199" spans="6:10">
      <c r="F199" s="4"/>
      <c r="H199" s="4"/>
      <c r="J199" s="4"/>
    </row>
    <row r="200" spans="6:10">
      <c r="F200" s="4"/>
      <c r="H200" s="4"/>
      <c r="J200" s="4"/>
    </row>
    <row r="201" spans="6:10">
      <c r="F201" s="4"/>
      <c r="H201" s="4"/>
      <c r="J201" s="4"/>
    </row>
    <row r="202" spans="6:10">
      <c r="F202" s="4"/>
      <c r="H202" s="4"/>
      <c r="J202" s="4"/>
    </row>
    <row r="203" spans="6:10">
      <c r="F203" s="4"/>
      <c r="H203" s="4"/>
      <c r="J203" s="4"/>
    </row>
    <row r="204" spans="6:10">
      <c r="F204" s="4"/>
      <c r="H204" s="4"/>
      <c r="J204" s="4"/>
    </row>
    <row r="205" spans="6:10">
      <c r="F205" s="4"/>
      <c r="H205" s="4"/>
      <c r="J205" s="4"/>
    </row>
    <row r="206" spans="6:10">
      <c r="F206" s="4"/>
      <c r="H206" s="4"/>
      <c r="J206" s="4"/>
    </row>
    <row r="207" spans="6:10">
      <c r="F207" s="4"/>
      <c r="H207" s="4"/>
      <c r="J207" s="4"/>
    </row>
    <row r="208" spans="6:10">
      <c r="F208" s="4"/>
      <c r="H208" s="4"/>
      <c r="J208" s="4"/>
    </row>
    <row r="209" spans="6:10">
      <c r="F209" s="4"/>
      <c r="H209" s="4"/>
      <c r="J209" s="4"/>
    </row>
    <row r="210" spans="6:10">
      <c r="F210" s="4"/>
      <c r="H210" s="4"/>
      <c r="J210" s="4"/>
    </row>
    <row r="211" spans="6:10">
      <c r="F211" s="4"/>
      <c r="H211" s="4"/>
      <c r="J211" s="4"/>
    </row>
    <row r="212" spans="6:10">
      <c r="F212" s="4"/>
      <c r="H212" s="4"/>
      <c r="J212" s="4"/>
    </row>
    <row r="213" spans="6:10">
      <c r="F213" s="4"/>
      <c r="H213" s="4"/>
      <c r="J213" s="4"/>
    </row>
    <row r="214" spans="6:10">
      <c r="F214" s="4"/>
      <c r="H214" s="4"/>
      <c r="J214" s="4"/>
    </row>
    <row r="215" spans="6:10">
      <c r="F215" s="4"/>
      <c r="H215" s="4"/>
      <c r="J215" s="4"/>
    </row>
    <row r="216" spans="6:10">
      <c r="F216" s="4"/>
      <c r="H216" s="4"/>
      <c r="J216" s="4"/>
    </row>
    <row r="217" spans="6:10">
      <c r="F217" s="4"/>
      <c r="H217" s="4"/>
      <c r="J217" s="4"/>
    </row>
    <row r="218" spans="6:10">
      <c r="F218" s="4"/>
      <c r="H218" s="4"/>
      <c r="J218" s="4"/>
    </row>
    <row r="219" spans="6:10">
      <c r="F219" s="4"/>
      <c r="H219" s="4"/>
      <c r="J219" s="4"/>
    </row>
    <row r="220" spans="6:10">
      <c r="F220" s="4"/>
      <c r="H220" s="4"/>
      <c r="J220" s="4"/>
    </row>
    <row r="221" spans="6:10">
      <c r="F221" s="4"/>
      <c r="H221" s="4"/>
      <c r="J221" s="4"/>
    </row>
    <row r="222" spans="6:10">
      <c r="F222" s="4"/>
      <c r="H222" s="4"/>
      <c r="J222" s="4"/>
    </row>
    <row r="223" spans="6:10">
      <c r="F223" s="4"/>
      <c r="H223" s="4"/>
      <c r="J223" s="4"/>
    </row>
    <row r="224" spans="6:10">
      <c r="F224" s="4"/>
      <c r="H224" s="4"/>
      <c r="J224" s="4"/>
    </row>
    <row r="225" spans="6:10">
      <c r="F225" s="4"/>
      <c r="H225" s="4"/>
      <c r="J225" s="4"/>
    </row>
    <row r="226" spans="6:10">
      <c r="F226" s="4"/>
      <c r="H226" s="4"/>
      <c r="J226" s="4"/>
    </row>
    <row r="227" spans="6:10">
      <c r="F227" s="4"/>
      <c r="H227" s="4"/>
      <c r="J227" s="4"/>
    </row>
    <row r="228" spans="6:10">
      <c r="F228" s="4"/>
      <c r="H228" s="4"/>
      <c r="J228" s="4"/>
    </row>
    <row r="229" spans="6:10">
      <c r="F229" s="4"/>
      <c r="H229" s="4"/>
      <c r="J229" s="4"/>
    </row>
    <row r="230" spans="6:10">
      <c r="F230" s="4"/>
      <c r="H230" s="4"/>
      <c r="J230" s="4"/>
    </row>
    <row r="231" spans="6:10">
      <c r="F231" s="4"/>
      <c r="H231" s="4"/>
      <c r="J231" s="4"/>
    </row>
    <row r="232" spans="6:10">
      <c r="F232" s="4"/>
      <c r="H232" s="4"/>
      <c r="J232" s="4"/>
    </row>
    <row r="233" spans="6:10">
      <c r="F233" s="4"/>
      <c r="H233" s="4"/>
      <c r="J233" s="4"/>
    </row>
    <row r="234" spans="6:10">
      <c r="F234" s="4"/>
      <c r="H234" s="4"/>
      <c r="J234" s="4"/>
    </row>
    <row r="235" spans="6:10">
      <c r="F235" s="4"/>
      <c r="H235" s="4"/>
      <c r="J235" s="4"/>
    </row>
    <row r="236" spans="6:10">
      <c r="F236" s="4"/>
      <c r="H236" s="4"/>
      <c r="J236" s="4"/>
    </row>
    <row r="237" spans="6:10">
      <c r="F237" s="4"/>
      <c r="H237" s="4"/>
      <c r="J237" s="4"/>
    </row>
    <row r="238" spans="6:10">
      <c r="F238" s="4"/>
      <c r="H238" s="4"/>
      <c r="J238" s="4"/>
    </row>
    <row r="239" spans="6:10">
      <c r="F239" s="4"/>
      <c r="H239" s="4"/>
      <c r="J239" s="4"/>
    </row>
    <row r="240" spans="6:10">
      <c r="F240" s="4"/>
      <c r="H240" s="4"/>
      <c r="J240" s="4"/>
    </row>
    <row r="241" spans="6:10">
      <c r="F241" s="4"/>
      <c r="H241" s="4"/>
      <c r="J241" s="4"/>
    </row>
    <row r="242" spans="6:10">
      <c r="F242" s="4"/>
      <c r="H242" s="4"/>
      <c r="J242" s="4"/>
    </row>
    <row r="243" spans="6:10">
      <c r="F243" s="4"/>
      <c r="H243" s="4"/>
      <c r="J243" s="4"/>
    </row>
    <row r="244" spans="6:10">
      <c r="F244" s="4"/>
      <c r="H244" s="4"/>
      <c r="J244" s="4"/>
    </row>
    <row r="245" spans="6:10">
      <c r="F245" s="4"/>
      <c r="H245" s="4"/>
      <c r="J245" s="4"/>
    </row>
    <row r="246" spans="6:10">
      <c r="F246" s="4"/>
      <c r="H246" s="4"/>
      <c r="J246" s="4"/>
    </row>
    <row r="247" spans="6:10">
      <c r="F247" s="4"/>
      <c r="H247" s="4"/>
      <c r="J247" s="4"/>
    </row>
    <row r="248" spans="6:10">
      <c r="F248" s="4"/>
      <c r="H248" s="4"/>
      <c r="J248" s="4"/>
    </row>
    <row r="249" spans="6:10">
      <c r="F249" s="4"/>
      <c r="H249" s="4"/>
      <c r="J249" s="4"/>
    </row>
    <row r="250" spans="6:10">
      <c r="F250" s="4"/>
      <c r="H250" s="4"/>
      <c r="J250" s="4"/>
    </row>
    <row r="251" spans="6:10">
      <c r="F251" s="4"/>
      <c r="H251" s="4"/>
      <c r="J251" s="4"/>
    </row>
    <row r="252" spans="6:10">
      <c r="F252" s="4"/>
      <c r="H252" s="4"/>
      <c r="J252" s="4"/>
    </row>
    <row r="253" spans="6:10">
      <c r="F253" s="4"/>
      <c r="H253" s="4"/>
      <c r="J253" s="4"/>
    </row>
    <row r="254" spans="6:10">
      <c r="F254" s="4"/>
      <c r="H254" s="4"/>
      <c r="J254" s="4"/>
    </row>
    <row r="255" spans="6:10">
      <c r="F255" s="4"/>
      <c r="H255" s="4"/>
      <c r="J255" s="4"/>
    </row>
    <row r="256" spans="6:10">
      <c r="F256" s="4"/>
      <c r="H256" s="4"/>
      <c r="J256" s="4"/>
    </row>
  </sheetData>
  <sortState ref="A6:P39">
    <sortCondition ref="M6:M39"/>
  </sortState>
  <phoneticPr fontId="0" type="noConversion"/>
  <conditionalFormatting sqref="M85:M65538 O77:P83 O68:P73 O43:P64 M1:M83 O6:P39">
    <cfRule type="cellIs" dxfId="14" priority="20" stopIfTrue="1" operator="equal">
      <formula>1</formula>
    </cfRule>
    <cfRule type="cellIs" dxfId="13" priority="21" stopIfTrue="1" operator="equal">
      <formula>2</formula>
    </cfRule>
    <cfRule type="cellIs" dxfId="12" priority="22" stopIfTrue="1" operator="equal">
      <formula>3</formula>
    </cfRule>
  </conditionalFormatting>
  <conditionalFormatting sqref="O1:P1048576">
    <cfRule type="cellIs" dxfId="11" priority="1" operator="equal">
      <formula>"F"</formula>
    </cfRule>
  </conditionalFormatting>
  <printOptions horizontalCentered="1" gridLines="1"/>
  <pageMargins left="0.35433070866141736" right="0.35433070866141736" top="0.74803149606299213" bottom="0.11811023622047245" header="0.11811023622047245" footer="0.11811023622047245"/>
  <pageSetup paperSize="9" scale="65" orientation="portrait" r:id="rId1"/>
  <headerFooter alignWithMargins="0">
    <oddHeader xml:space="preserve">&amp;C&amp;"Albertus Extra Bold,Bold"&amp;16WEST MIDLANDS NATIONAL GRADES
22nd March 2014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zoomScaleNormal="100" workbookViewId="0">
      <pane xSplit="3" ySplit="1" topLeftCell="D2" activePane="bottomRight" state="frozen"/>
      <selection pane="topRight" activeCell="D1" sqref="D1"/>
      <selection pane="bottomLeft" activeCell="A3" sqref="A3"/>
      <selection pane="bottomRight" activeCell="A5" sqref="A5:M9"/>
    </sheetView>
  </sheetViews>
  <sheetFormatPr defaultRowHeight="12.75"/>
  <cols>
    <col min="1" max="1" width="4.6640625" style="47" bestFit="1" customWidth="1"/>
    <col min="2" max="2" width="26.1640625" style="47" customWidth="1"/>
    <col min="3" max="3" width="25" style="47" bestFit="1" customWidth="1"/>
    <col min="4" max="4" width="8.1640625" style="9" customWidth="1"/>
    <col min="5" max="5" width="7.6640625" style="9" bestFit="1" customWidth="1"/>
    <col min="6" max="6" width="7.6640625" style="9" customWidth="1"/>
    <col min="7" max="7" width="7.6640625" style="22" bestFit="1" customWidth="1"/>
    <col min="8" max="8" width="8.5" style="9" customWidth="1"/>
    <col min="9" max="9" width="7.6640625" style="9" bestFit="1" customWidth="1"/>
    <col min="10" max="10" width="7.83203125" style="9" customWidth="1"/>
    <col min="11" max="11" width="7.6640625" style="23" bestFit="1" customWidth="1"/>
    <col min="12" max="12" width="8.1640625" style="9" customWidth="1"/>
    <col min="13" max="13" width="6.5" style="23" bestFit="1" customWidth="1"/>
    <col min="14" max="16384" width="9.33203125" style="9"/>
  </cols>
  <sheetData>
    <row r="1" spans="1:15" s="3" customFormat="1">
      <c r="A1" s="26"/>
      <c r="B1" s="31" t="s">
        <v>0</v>
      </c>
      <c r="C1" s="26" t="s">
        <v>1</v>
      </c>
      <c r="D1" s="25" t="s">
        <v>2</v>
      </c>
      <c r="E1" s="26" t="s">
        <v>3</v>
      </c>
      <c r="F1" s="26" t="s">
        <v>4</v>
      </c>
      <c r="G1" s="26" t="s">
        <v>3</v>
      </c>
      <c r="H1" s="26" t="s">
        <v>5</v>
      </c>
      <c r="I1" s="26" t="s">
        <v>3</v>
      </c>
      <c r="J1" s="26" t="s">
        <v>6</v>
      </c>
      <c r="K1" s="27" t="s">
        <v>3</v>
      </c>
      <c r="L1" s="26" t="s">
        <v>7</v>
      </c>
      <c r="M1" s="27" t="s">
        <v>3</v>
      </c>
      <c r="N1" s="4"/>
    </row>
    <row r="2" spans="1:15" s="3" customFormat="1">
      <c r="A2" s="26"/>
      <c r="B2" s="31"/>
      <c r="C2" s="26"/>
      <c r="D2" s="25"/>
      <c r="E2" s="26"/>
      <c r="F2" s="26"/>
      <c r="G2" s="26"/>
      <c r="H2" s="26"/>
      <c r="I2" s="26"/>
      <c r="J2" s="26"/>
      <c r="K2" s="27"/>
      <c r="L2" s="26"/>
      <c r="M2" s="27"/>
      <c r="N2" s="4"/>
    </row>
    <row r="3" spans="1:15" s="3" customFormat="1" ht="18">
      <c r="A3" s="26"/>
      <c r="B3" s="32" t="s">
        <v>15</v>
      </c>
      <c r="C3" s="26"/>
      <c r="D3" s="25"/>
      <c r="E3" s="26"/>
      <c r="F3" s="25"/>
      <c r="G3" s="26"/>
      <c r="H3" s="25"/>
      <c r="I3" s="26"/>
      <c r="J3" s="25"/>
      <c r="K3" s="27"/>
      <c r="L3" s="26"/>
      <c r="M3" s="27"/>
      <c r="N3" s="4"/>
    </row>
    <row r="4" spans="1:15" s="3" customFormat="1">
      <c r="A4" s="54"/>
      <c r="B4" s="37"/>
      <c r="C4" s="55"/>
      <c r="D4" s="25"/>
      <c r="E4" s="26"/>
      <c r="F4" s="25"/>
      <c r="G4" s="26"/>
      <c r="H4" s="25"/>
      <c r="I4" s="26"/>
      <c r="J4" s="25"/>
      <c r="K4" s="27"/>
      <c r="L4" s="26"/>
      <c r="M4" s="27"/>
      <c r="N4" s="4"/>
    </row>
    <row r="5" spans="1:15" s="3" customFormat="1">
      <c r="A5" s="36" t="s">
        <v>238</v>
      </c>
      <c r="B5" s="62" t="s">
        <v>43</v>
      </c>
      <c r="C5" s="26" t="s">
        <v>30</v>
      </c>
      <c r="D5" s="25">
        <v>12.77</v>
      </c>
      <c r="E5" s="26">
        <f>RANK(D5,D$5:D$9)</f>
        <v>3</v>
      </c>
      <c r="F5" s="25">
        <v>10.55</v>
      </c>
      <c r="G5" s="26">
        <f>RANK(F5,F$5:F$9)</f>
        <v>1</v>
      </c>
      <c r="H5" s="25">
        <v>9.1999999999999993</v>
      </c>
      <c r="I5" s="26">
        <f>RANK(H5,H$5:H$9)</f>
        <v>2</v>
      </c>
      <c r="J5" s="25">
        <v>10.9</v>
      </c>
      <c r="K5" s="26">
        <f>RANK(J5,J$5:J$9)</f>
        <v>1</v>
      </c>
      <c r="L5" s="25">
        <f>D5+F5+H5+J5</f>
        <v>43.419999999999995</v>
      </c>
      <c r="M5" s="26">
        <f>RANK(L5,L$5:L$9)</f>
        <v>1</v>
      </c>
      <c r="N5" s="4"/>
    </row>
    <row r="6" spans="1:15" s="3" customFormat="1">
      <c r="A6" s="36">
        <v>110</v>
      </c>
      <c r="B6" s="62" t="s">
        <v>236</v>
      </c>
      <c r="C6" s="26" t="s">
        <v>23</v>
      </c>
      <c r="D6" s="25">
        <v>12.8</v>
      </c>
      <c r="E6" s="26">
        <f>RANK(D6,D$5:D$9)</f>
        <v>2</v>
      </c>
      <c r="F6" s="25">
        <v>10.35</v>
      </c>
      <c r="G6" s="26">
        <f>RANK(F6,F$5:F$9)</f>
        <v>2</v>
      </c>
      <c r="H6" s="25">
        <v>7.9</v>
      </c>
      <c r="I6" s="26">
        <f>RANK(H6,H$5:H$9)</f>
        <v>4</v>
      </c>
      <c r="J6" s="25">
        <v>9.9</v>
      </c>
      <c r="K6" s="26">
        <f>RANK(J6,J$5:J$9)</f>
        <v>4</v>
      </c>
      <c r="L6" s="25">
        <f>D6+F6+H6+J6</f>
        <v>40.949999999999996</v>
      </c>
      <c r="M6" s="26">
        <f>RANK(L6,L$5:L$9)</f>
        <v>2</v>
      </c>
      <c r="N6" s="4"/>
    </row>
    <row r="7" spans="1:15" s="3" customFormat="1">
      <c r="A7" s="36" t="s">
        <v>114</v>
      </c>
      <c r="B7" s="62" t="s">
        <v>147</v>
      </c>
      <c r="C7" s="26" t="s">
        <v>39</v>
      </c>
      <c r="D7" s="25">
        <v>12.6</v>
      </c>
      <c r="E7" s="26">
        <f>RANK(D7,D$5:D$9)</f>
        <v>4</v>
      </c>
      <c r="F7" s="25">
        <v>3.95</v>
      </c>
      <c r="G7" s="26">
        <f>RANK(F7,F$5:F$9)</f>
        <v>4</v>
      </c>
      <c r="H7" s="25">
        <v>8.4499999999999993</v>
      </c>
      <c r="I7" s="26">
        <f>RANK(H7,H$5:H$9)</f>
        <v>3</v>
      </c>
      <c r="J7" s="25">
        <v>10.6</v>
      </c>
      <c r="K7" s="26">
        <f>RANK(J7,J$5:J$9)</f>
        <v>2</v>
      </c>
      <c r="L7" s="25">
        <f>D7+F7+H7+J7</f>
        <v>35.6</v>
      </c>
      <c r="M7" s="26">
        <f>RANK(L7,L$5:L$9)</f>
        <v>3</v>
      </c>
      <c r="N7" s="4"/>
    </row>
    <row r="8" spans="1:15" s="3" customFormat="1">
      <c r="A8" s="36" t="s">
        <v>237</v>
      </c>
      <c r="B8" s="62" t="s">
        <v>42</v>
      </c>
      <c r="C8" s="26" t="s">
        <v>39</v>
      </c>
      <c r="D8" s="25">
        <v>12.3</v>
      </c>
      <c r="E8" s="26">
        <f>RANK(D8,D$5:D$9)</f>
        <v>5</v>
      </c>
      <c r="F8" s="25">
        <v>7.35</v>
      </c>
      <c r="G8" s="26">
        <f>RANK(F8,F$5:F$9)</f>
        <v>3</v>
      </c>
      <c r="H8" s="25">
        <v>5.85</v>
      </c>
      <c r="I8" s="26">
        <f>RANK(H8,H$5:H$9)</f>
        <v>5</v>
      </c>
      <c r="J8" s="25">
        <v>9.15</v>
      </c>
      <c r="K8" s="26">
        <f>RANK(J8,J$5:J$9)</f>
        <v>5</v>
      </c>
      <c r="L8" s="25">
        <f>D8+F8+H8+J8</f>
        <v>34.65</v>
      </c>
      <c r="M8" s="26">
        <f>RANK(L8,L$5:L$9)</f>
        <v>4</v>
      </c>
      <c r="N8" s="4"/>
    </row>
    <row r="9" spans="1:15" s="3" customFormat="1">
      <c r="A9" s="36">
        <v>111</v>
      </c>
      <c r="B9" s="62" t="s">
        <v>290</v>
      </c>
      <c r="C9" s="26" t="s">
        <v>27</v>
      </c>
      <c r="D9" s="25">
        <v>12.97</v>
      </c>
      <c r="E9" s="26">
        <f>RANK(D9,D$5:D$9)</f>
        <v>1</v>
      </c>
      <c r="F9" s="25">
        <v>1.1000000000000001</v>
      </c>
      <c r="G9" s="26">
        <f>RANK(F9,F$5:F$9)</f>
        <v>5</v>
      </c>
      <c r="H9" s="25">
        <v>9.75</v>
      </c>
      <c r="I9" s="26">
        <f>RANK(H9,H$5:H$9)</f>
        <v>1</v>
      </c>
      <c r="J9" s="25">
        <v>9.9499999999999993</v>
      </c>
      <c r="K9" s="26">
        <f>RANK(J9,J$5:J$9)</f>
        <v>3</v>
      </c>
      <c r="L9" s="25">
        <f>D9+F9+H9+J9</f>
        <v>33.769999999999996</v>
      </c>
      <c r="M9" s="26">
        <f>RANK(L9,L$5:L$9)</f>
        <v>5</v>
      </c>
      <c r="N9" s="4"/>
    </row>
    <row r="10" spans="1:15" s="5" customFormat="1">
      <c r="A10" s="12"/>
      <c r="B10" s="11"/>
      <c r="C10" s="11"/>
      <c r="D10" s="18"/>
      <c r="E10" s="14"/>
      <c r="F10" s="18"/>
      <c r="G10" s="14"/>
      <c r="H10" s="20"/>
      <c r="I10" s="19"/>
      <c r="J10" s="20"/>
      <c r="K10" s="23"/>
      <c r="L10" s="20"/>
      <c r="M10" s="23"/>
      <c r="N10" s="8"/>
      <c r="O10" s="8"/>
    </row>
    <row r="11" spans="1:15" s="7" customFormat="1">
      <c r="A11" s="12"/>
      <c r="B11" s="11"/>
      <c r="C11" s="11"/>
      <c r="D11" s="20"/>
      <c r="E11" s="15"/>
      <c r="F11" s="20"/>
      <c r="G11" s="15"/>
      <c r="H11" s="20"/>
      <c r="I11" s="21"/>
      <c r="J11" s="20"/>
      <c r="K11" s="23"/>
      <c r="L11" s="20"/>
      <c r="M11" s="23"/>
      <c r="N11" s="6"/>
      <c r="O11" s="6"/>
    </row>
    <row r="12" spans="1:15" s="5" customFormat="1">
      <c r="A12" s="12"/>
      <c r="B12" s="11"/>
      <c r="C12" s="11"/>
      <c r="D12" s="18"/>
      <c r="E12" s="14"/>
      <c r="F12" s="18"/>
      <c r="G12" s="14"/>
      <c r="H12" s="20"/>
      <c r="I12" s="19"/>
      <c r="J12" s="20"/>
      <c r="K12" s="23"/>
      <c r="L12" s="20"/>
      <c r="M12" s="23"/>
      <c r="N12" s="8"/>
      <c r="O12" s="8"/>
    </row>
    <row r="13" spans="1:15" s="7" customFormat="1">
      <c r="A13" s="13"/>
      <c r="B13" s="11"/>
      <c r="C13" s="11"/>
      <c r="D13" s="18"/>
      <c r="E13" s="14"/>
      <c r="F13" s="18"/>
      <c r="G13" s="14"/>
      <c r="H13" s="20"/>
      <c r="I13" s="19"/>
      <c r="J13" s="20"/>
      <c r="K13" s="23"/>
      <c r="L13" s="20"/>
      <c r="M13" s="23"/>
      <c r="N13" s="6"/>
      <c r="O13" s="6"/>
    </row>
    <row r="14" spans="1:15" s="7" customFormat="1">
      <c r="A14" s="13"/>
      <c r="B14" s="11"/>
      <c r="C14" s="11"/>
      <c r="D14" s="20"/>
      <c r="E14" s="15"/>
      <c r="F14" s="20"/>
      <c r="G14" s="15"/>
      <c r="H14" s="20"/>
      <c r="I14" s="21"/>
      <c r="J14" s="20"/>
      <c r="K14" s="23"/>
      <c r="L14" s="20"/>
      <c r="M14" s="23"/>
      <c r="N14" s="6"/>
      <c r="O14" s="6"/>
    </row>
    <row r="15" spans="1:15" s="5" customFormat="1">
      <c r="B15" s="1"/>
      <c r="C15" s="1"/>
      <c r="D15" s="20"/>
      <c r="E15" s="15"/>
      <c r="F15" s="20"/>
      <c r="G15" s="15"/>
      <c r="H15" s="20"/>
      <c r="I15" s="21"/>
      <c r="J15" s="20"/>
      <c r="K15" s="23"/>
      <c r="L15" s="20"/>
      <c r="M15" s="23"/>
      <c r="N15" s="8"/>
      <c r="O15" s="8"/>
    </row>
    <row r="16" spans="1:15" s="7" customFormat="1">
      <c r="A16" s="5"/>
      <c r="B16" s="1"/>
      <c r="C16" s="1"/>
      <c r="D16" s="18"/>
      <c r="E16" s="14"/>
      <c r="F16" s="18"/>
      <c r="G16" s="14"/>
      <c r="H16" s="20"/>
      <c r="I16" s="19"/>
      <c r="J16" s="20"/>
      <c r="K16" s="23"/>
      <c r="L16" s="20"/>
      <c r="M16" s="23"/>
      <c r="N16" s="6"/>
      <c r="O16" s="6"/>
    </row>
    <row r="17" spans="1:15" s="7" customFormat="1">
      <c r="A17" s="5"/>
      <c r="B17" s="1"/>
      <c r="C17" s="1"/>
      <c r="D17" s="18"/>
      <c r="E17" s="14"/>
      <c r="F17" s="18"/>
      <c r="G17" s="14"/>
      <c r="H17" s="20"/>
      <c r="I17" s="19"/>
      <c r="J17" s="20"/>
      <c r="K17" s="23"/>
      <c r="L17" s="20"/>
      <c r="M17" s="23"/>
      <c r="N17" s="6"/>
      <c r="O17" s="6"/>
    </row>
    <row r="18" spans="1:15" s="7" customFormat="1">
      <c r="A18" s="5"/>
      <c r="B18" s="1"/>
      <c r="C18" s="1"/>
      <c r="D18" s="18"/>
      <c r="E18" s="14"/>
      <c r="F18" s="18"/>
      <c r="G18" s="14"/>
      <c r="H18" s="20"/>
      <c r="I18" s="19"/>
      <c r="J18" s="20"/>
      <c r="K18" s="23"/>
      <c r="L18" s="20"/>
      <c r="M18" s="23"/>
      <c r="N18" s="6"/>
      <c r="O18" s="6"/>
    </row>
    <row r="19" spans="1:15" s="7" customFormat="1">
      <c r="A19" s="5"/>
      <c r="B19" s="1"/>
      <c r="C19" s="1"/>
      <c r="D19" s="18"/>
      <c r="E19" s="19"/>
      <c r="F19" s="18"/>
      <c r="G19" s="14"/>
      <c r="H19" s="20"/>
      <c r="I19" s="19"/>
      <c r="J19" s="20"/>
      <c r="K19" s="23"/>
      <c r="L19" s="18"/>
      <c r="M19" s="23"/>
      <c r="N19" s="6"/>
      <c r="O19" s="6"/>
    </row>
    <row r="20" spans="1:15" s="7" customFormat="1">
      <c r="A20" s="5"/>
      <c r="B20" s="1"/>
      <c r="C20" s="1"/>
      <c r="D20" s="18"/>
      <c r="E20" s="19"/>
      <c r="F20" s="18"/>
      <c r="G20" s="14"/>
      <c r="H20" s="20"/>
      <c r="I20" s="19"/>
      <c r="J20" s="20"/>
      <c r="K20" s="23"/>
      <c r="L20" s="18"/>
      <c r="M20" s="23"/>
      <c r="N20" s="6"/>
      <c r="O20" s="6"/>
    </row>
    <row r="21" spans="1:15" s="7" customFormat="1">
      <c r="A21" s="5"/>
      <c r="B21" s="1"/>
      <c r="C21" s="1"/>
      <c r="D21" s="18"/>
      <c r="E21" s="19"/>
      <c r="F21" s="18"/>
      <c r="G21" s="14"/>
      <c r="H21" s="20"/>
      <c r="I21" s="19"/>
      <c r="J21" s="20"/>
      <c r="K21" s="23"/>
      <c r="L21" s="18"/>
      <c r="M21" s="23"/>
      <c r="N21" s="6"/>
      <c r="O21" s="6"/>
    </row>
    <row r="22" spans="1:15" s="7" customFormat="1">
      <c r="A22" s="5"/>
      <c r="B22" s="1"/>
      <c r="C22" s="1"/>
      <c r="D22" s="18"/>
      <c r="E22" s="19"/>
      <c r="F22" s="18"/>
      <c r="G22" s="14"/>
      <c r="H22" s="20"/>
      <c r="I22" s="19"/>
      <c r="J22" s="20"/>
      <c r="K22" s="23"/>
      <c r="L22" s="18"/>
      <c r="M22" s="23"/>
      <c r="N22" s="6"/>
      <c r="O22" s="6"/>
    </row>
    <row r="23" spans="1:15" s="7" customFormat="1">
      <c r="A23" s="5"/>
      <c r="B23" s="1"/>
      <c r="C23" s="1"/>
      <c r="D23" s="18"/>
      <c r="E23" s="19"/>
      <c r="F23" s="18"/>
      <c r="G23" s="14"/>
      <c r="H23" s="20"/>
      <c r="I23" s="19"/>
      <c r="J23" s="20"/>
      <c r="K23" s="23"/>
      <c r="L23" s="18"/>
      <c r="M23" s="23"/>
      <c r="N23" s="6"/>
      <c r="O23" s="6"/>
    </row>
    <row r="24" spans="1:15" s="7" customFormat="1">
      <c r="A24" s="5"/>
      <c r="B24" s="1"/>
      <c r="C24" s="1"/>
      <c r="D24" s="18"/>
      <c r="E24" s="19"/>
      <c r="F24" s="18"/>
      <c r="G24" s="14"/>
      <c r="H24" s="20"/>
      <c r="I24" s="19"/>
      <c r="J24" s="20"/>
      <c r="K24" s="23"/>
      <c r="L24" s="18"/>
      <c r="M24" s="23"/>
      <c r="N24" s="6"/>
      <c r="O24" s="6"/>
    </row>
    <row r="25" spans="1:15" s="7" customFormat="1">
      <c r="A25" s="5"/>
      <c r="B25" s="1"/>
      <c r="C25" s="1"/>
      <c r="D25" s="6"/>
      <c r="F25" s="6"/>
      <c r="G25" s="14"/>
      <c r="H25" s="8"/>
      <c r="J25" s="8"/>
      <c r="K25" s="23"/>
      <c r="L25" s="6"/>
      <c r="M25" s="23"/>
      <c r="N25" s="6"/>
      <c r="O25" s="6"/>
    </row>
    <row r="26" spans="1:15" s="7" customFormat="1">
      <c r="A26" s="5"/>
      <c r="B26" s="1"/>
      <c r="C26" s="1"/>
      <c r="D26" s="6"/>
      <c r="F26" s="6"/>
      <c r="G26" s="14"/>
      <c r="H26" s="8"/>
      <c r="J26" s="8"/>
      <c r="K26" s="23"/>
      <c r="L26" s="6"/>
      <c r="M26" s="23"/>
      <c r="N26" s="6"/>
      <c r="O26" s="6"/>
    </row>
    <row r="27" spans="1:15" s="7" customFormat="1">
      <c r="A27" s="5"/>
      <c r="B27" s="1"/>
      <c r="C27" s="1"/>
      <c r="D27" s="6"/>
      <c r="F27" s="6"/>
      <c r="G27" s="14"/>
      <c r="H27" s="8"/>
      <c r="J27" s="8"/>
      <c r="K27" s="23"/>
      <c r="L27" s="6"/>
      <c r="M27" s="23"/>
      <c r="N27" s="6"/>
      <c r="O27" s="6"/>
    </row>
    <row r="28" spans="1:15" s="7" customFormat="1">
      <c r="A28" s="5"/>
      <c r="B28" s="1"/>
      <c r="C28" s="1"/>
      <c r="D28" s="6"/>
      <c r="F28" s="6"/>
      <c r="G28" s="14"/>
      <c r="H28" s="8"/>
      <c r="J28" s="8"/>
      <c r="K28" s="23"/>
      <c r="L28" s="6"/>
      <c r="M28" s="23"/>
      <c r="N28" s="6"/>
      <c r="O28" s="6"/>
    </row>
    <row r="29" spans="1:15" s="7" customFormat="1">
      <c r="A29" s="5"/>
      <c r="B29" s="1"/>
      <c r="C29" s="1"/>
      <c r="D29" s="6"/>
      <c r="F29" s="6"/>
      <c r="G29" s="14"/>
      <c r="H29" s="8"/>
      <c r="J29" s="8"/>
      <c r="K29" s="23"/>
      <c r="L29" s="6"/>
      <c r="M29" s="23"/>
      <c r="N29" s="6"/>
      <c r="O29" s="6"/>
    </row>
    <row r="30" spans="1:15" s="7" customFormat="1">
      <c r="A30" s="5"/>
      <c r="B30" s="1"/>
      <c r="C30" s="1"/>
      <c r="D30" s="6"/>
      <c r="F30" s="6"/>
      <c r="G30" s="14"/>
      <c r="H30" s="8"/>
      <c r="J30" s="8"/>
      <c r="K30" s="23"/>
      <c r="L30" s="6"/>
      <c r="M30" s="23"/>
      <c r="N30" s="6"/>
      <c r="O30" s="6"/>
    </row>
    <row r="31" spans="1:15" s="7" customFormat="1">
      <c r="A31" s="5"/>
      <c r="B31" s="1"/>
      <c r="C31" s="1"/>
      <c r="D31" s="6"/>
      <c r="F31" s="6"/>
      <c r="G31" s="14"/>
      <c r="H31" s="8"/>
      <c r="J31" s="8"/>
      <c r="K31" s="23"/>
      <c r="L31" s="6"/>
      <c r="M31" s="23"/>
      <c r="N31" s="6"/>
      <c r="O31" s="6"/>
    </row>
    <row r="32" spans="1:15" s="7" customFormat="1">
      <c r="A32" s="47"/>
      <c r="B32" s="47"/>
      <c r="C32" s="47"/>
      <c r="D32" s="6"/>
      <c r="F32" s="6"/>
      <c r="G32" s="14"/>
      <c r="H32" s="8"/>
      <c r="J32" s="8"/>
      <c r="K32" s="23"/>
      <c r="L32" s="6"/>
      <c r="M32" s="23"/>
      <c r="N32" s="6"/>
      <c r="O32" s="6"/>
    </row>
    <row r="33" spans="1:15" s="7" customFormat="1">
      <c r="A33" s="47"/>
      <c r="B33" s="47"/>
      <c r="C33" s="47"/>
      <c r="D33" s="6"/>
      <c r="F33" s="6"/>
      <c r="G33" s="14"/>
      <c r="H33" s="8"/>
      <c r="J33" s="8"/>
      <c r="K33" s="23"/>
      <c r="L33" s="6"/>
      <c r="M33" s="23"/>
      <c r="N33" s="6"/>
      <c r="O33" s="6"/>
    </row>
    <row r="34" spans="1:15" s="7" customFormat="1">
      <c r="A34" s="47"/>
      <c r="B34" s="47"/>
      <c r="C34" s="47"/>
      <c r="D34" s="6"/>
      <c r="F34" s="6"/>
      <c r="G34" s="14"/>
      <c r="H34" s="8"/>
      <c r="J34" s="8"/>
      <c r="K34" s="23"/>
      <c r="L34" s="6"/>
      <c r="M34" s="23"/>
      <c r="N34" s="6"/>
      <c r="O34" s="6"/>
    </row>
    <row r="35" spans="1:15" s="7" customFormat="1">
      <c r="A35" s="47"/>
      <c r="B35" s="47"/>
      <c r="C35" s="47"/>
      <c r="D35" s="6"/>
      <c r="F35" s="6"/>
      <c r="G35" s="14"/>
      <c r="H35" s="8"/>
      <c r="J35" s="8"/>
      <c r="K35" s="23"/>
      <c r="L35" s="6"/>
      <c r="M35" s="23"/>
      <c r="N35" s="6"/>
      <c r="O35" s="6"/>
    </row>
    <row r="36" spans="1:15" s="7" customFormat="1">
      <c r="A36" s="47"/>
      <c r="B36" s="47"/>
      <c r="C36" s="47"/>
      <c r="D36" s="6"/>
      <c r="F36" s="6"/>
      <c r="G36" s="14"/>
      <c r="H36" s="8"/>
      <c r="J36" s="8"/>
      <c r="K36" s="23"/>
      <c r="L36" s="6"/>
      <c r="M36" s="23"/>
      <c r="N36" s="6"/>
      <c r="O36" s="6"/>
    </row>
    <row r="37" spans="1:15" s="7" customFormat="1">
      <c r="A37" s="47"/>
      <c r="B37" s="47"/>
      <c r="C37" s="47"/>
      <c r="D37" s="6"/>
      <c r="F37" s="6"/>
      <c r="G37" s="14"/>
      <c r="H37" s="8"/>
      <c r="J37" s="8"/>
      <c r="K37" s="23"/>
      <c r="L37" s="6"/>
      <c r="M37" s="23"/>
      <c r="N37" s="6"/>
      <c r="O37" s="6"/>
    </row>
    <row r="38" spans="1:15" s="7" customFormat="1">
      <c r="A38" s="47"/>
      <c r="B38" s="47"/>
      <c r="C38" s="47"/>
      <c r="D38" s="6"/>
      <c r="F38" s="6"/>
      <c r="G38" s="14"/>
      <c r="H38" s="8"/>
      <c r="J38" s="8"/>
      <c r="K38" s="23"/>
      <c r="L38" s="6"/>
      <c r="M38" s="23"/>
      <c r="N38" s="6"/>
      <c r="O38" s="6"/>
    </row>
    <row r="39" spans="1:15" s="7" customFormat="1">
      <c r="A39" s="47"/>
      <c r="B39" s="47"/>
      <c r="C39" s="47"/>
      <c r="D39" s="6"/>
      <c r="F39" s="6"/>
      <c r="G39" s="14"/>
      <c r="H39" s="8"/>
      <c r="J39" s="8"/>
      <c r="K39" s="23"/>
      <c r="L39" s="6"/>
      <c r="M39" s="23"/>
      <c r="N39" s="6"/>
      <c r="O39" s="6"/>
    </row>
    <row r="40" spans="1:15" s="7" customFormat="1">
      <c r="A40" s="47"/>
      <c r="B40" s="47"/>
      <c r="C40" s="47"/>
      <c r="D40" s="6"/>
      <c r="F40" s="6"/>
      <c r="G40" s="14"/>
      <c r="H40" s="8"/>
      <c r="J40" s="8"/>
      <c r="K40" s="23"/>
      <c r="L40" s="6"/>
      <c r="M40" s="23"/>
      <c r="N40" s="6"/>
      <c r="O40" s="6"/>
    </row>
    <row r="41" spans="1:15" s="7" customFormat="1">
      <c r="A41" s="47"/>
      <c r="B41" s="47"/>
      <c r="C41" s="47"/>
      <c r="D41" s="6"/>
      <c r="F41" s="6"/>
      <c r="G41" s="14"/>
      <c r="H41" s="8"/>
      <c r="J41" s="8"/>
      <c r="K41" s="23"/>
      <c r="L41" s="6"/>
      <c r="M41" s="23"/>
      <c r="N41" s="6"/>
      <c r="O41" s="6"/>
    </row>
    <row r="42" spans="1:15" s="7" customFormat="1">
      <c r="A42" s="47"/>
      <c r="B42" s="47"/>
      <c r="C42" s="47"/>
      <c r="D42" s="6"/>
      <c r="F42" s="6"/>
      <c r="G42" s="14"/>
      <c r="H42" s="8"/>
      <c r="J42" s="8"/>
      <c r="K42" s="23"/>
      <c r="L42" s="6"/>
      <c r="M42" s="23"/>
      <c r="N42" s="6"/>
      <c r="O42" s="6"/>
    </row>
    <row r="43" spans="1:15">
      <c r="D43" s="6"/>
      <c r="E43" s="7"/>
      <c r="F43" s="6"/>
      <c r="G43" s="14"/>
      <c r="H43" s="8"/>
      <c r="I43" s="7"/>
      <c r="J43" s="8"/>
      <c r="L43" s="6"/>
    </row>
    <row r="44" spans="1:15">
      <c r="D44" s="6"/>
      <c r="E44" s="7"/>
      <c r="F44" s="6"/>
      <c r="G44" s="14"/>
      <c r="H44" s="8"/>
      <c r="I44" s="7"/>
      <c r="J44" s="8"/>
      <c r="L44" s="6"/>
    </row>
    <row r="45" spans="1:15">
      <c r="D45" s="6"/>
      <c r="E45" s="7"/>
      <c r="F45" s="6"/>
      <c r="G45" s="14"/>
      <c r="H45" s="8"/>
      <c r="I45" s="7"/>
      <c r="J45" s="8"/>
      <c r="L45" s="6"/>
    </row>
    <row r="46" spans="1:15">
      <c r="D46" s="6"/>
      <c r="E46" s="7"/>
      <c r="F46" s="6"/>
      <c r="G46" s="14"/>
      <c r="H46" s="8"/>
      <c r="I46" s="7"/>
      <c r="J46" s="8"/>
      <c r="L46" s="6"/>
    </row>
    <row r="47" spans="1:15">
      <c r="D47" s="6"/>
      <c r="E47" s="7"/>
      <c r="F47" s="6"/>
      <c r="G47" s="14"/>
      <c r="H47" s="8"/>
      <c r="I47" s="7"/>
      <c r="J47" s="8"/>
      <c r="L47" s="6"/>
    </row>
    <row r="48" spans="1:15">
      <c r="D48" s="6"/>
      <c r="E48" s="7"/>
      <c r="F48" s="6"/>
      <c r="G48" s="14"/>
      <c r="H48" s="8"/>
      <c r="I48" s="7"/>
      <c r="J48" s="8"/>
      <c r="L48" s="6"/>
    </row>
    <row r="49" spans="4:12">
      <c r="D49" s="6"/>
      <c r="E49" s="7"/>
      <c r="F49" s="6"/>
      <c r="G49" s="14"/>
      <c r="H49" s="8"/>
      <c r="I49" s="7"/>
      <c r="J49" s="8"/>
      <c r="L49" s="6"/>
    </row>
    <row r="50" spans="4:12">
      <c r="D50" s="6"/>
      <c r="E50" s="7"/>
      <c r="F50" s="6"/>
      <c r="G50" s="14"/>
      <c r="H50" s="8"/>
      <c r="I50" s="7"/>
      <c r="J50" s="8"/>
      <c r="L50" s="6"/>
    </row>
    <row r="51" spans="4:12">
      <c r="D51" s="6"/>
      <c r="E51" s="7"/>
      <c r="F51" s="6"/>
      <c r="G51" s="14"/>
      <c r="H51" s="8"/>
      <c r="I51" s="7"/>
      <c r="J51" s="8"/>
      <c r="L51" s="6"/>
    </row>
    <row r="52" spans="4:12">
      <c r="D52" s="6"/>
      <c r="E52" s="7"/>
      <c r="F52" s="6"/>
      <c r="G52" s="14"/>
      <c r="H52" s="8"/>
      <c r="I52" s="7"/>
      <c r="J52" s="8"/>
      <c r="L52" s="6"/>
    </row>
    <row r="53" spans="4:12">
      <c r="D53" s="6"/>
      <c r="E53" s="7"/>
      <c r="F53" s="6"/>
      <c r="G53" s="14"/>
      <c r="H53" s="8"/>
      <c r="I53" s="7"/>
      <c r="J53" s="8"/>
      <c r="L53" s="6"/>
    </row>
  </sheetData>
  <sortState ref="A5:M9">
    <sortCondition ref="M5:M9"/>
  </sortState>
  <phoneticPr fontId="0" type="noConversion"/>
  <conditionalFormatting sqref="K10:K65522 K1:K4 M1:M1048576">
    <cfRule type="cellIs" dxfId="10" priority="7" stopIfTrue="1" operator="equal">
      <formula>1</formula>
    </cfRule>
    <cfRule type="cellIs" dxfId="9" priority="8" stopIfTrue="1" operator="equal">
      <formula>2</formula>
    </cfRule>
    <cfRule type="cellIs" dxfId="8" priority="9" stopIfTrue="1" operator="equal">
      <formula>3</formula>
    </cfRule>
  </conditionalFormatting>
  <printOptions horizontalCentered="1" gridLines="1"/>
  <pageMargins left="0.35433070866141736" right="0.39370078740157483" top="1.1417322834645669" bottom="0.15748031496062992" header="0.11811023622047245" footer="0.11811023622047245"/>
  <pageSetup paperSize="9" scale="80" orientation="portrait" horizontalDpi="360" verticalDpi="360" r:id="rId1"/>
  <headerFooter alignWithMargins="0">
    <oddHeader xml:space="preserve">&amp;C&amp;"Albertus Extra Bold,Bold"&amp;16WEST MIDLANDS REGIONAL CHALLENGE
22nd March 2014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2"/>
  <sheetViews>
    <sheetView zoomScaleNormal="100" workbookViewId="0">
      <pane xSplit="3" ySplit="1" topLeftCell="D2" activePane="bottomRight" state="frozen"/>
      <selection pane="topRight" activeCell="D1" sqref="D1"/>
      <selection pane="bottomLeft" activeCell="A3" sqref="A3"/>
      <selection pane="bottomRight" activeCell="A5" sqref="A5:N35"/>
    </sheetView>
  </sheetViews>
  <sheetFormatPr defaultRowHeight="12.75"/>
  <cols>
    <col min="1" max="1" width="4.6640625" style="3" customWidth="1"/>
    <col min="2" max="2" width="35.6640625" style="3" bestFit="1" customWidth="1"/>
    <col min="3" max="3" width="25" style="3" bestFit="1" customWidth="1"/>
    <col min="4" max="4" width="8.1640625" style="4" customWidth="1"/>
    <col min="5" max="5" width="7" style="3" bestFit="1" customWidth="1"/>
    <col min="6" max="6" width="7.6640625" style="3" bestFit="1" customWidth="1"/>
    <col min="7" max="7" width="7" style="3" bestFit="1" customWidth="1"/>
    <col min="8" max="8" width="8.5" style="3" bestFit="1" customWidth="1"/>
    <col min="9" max="9" width="7" style="3" bestFit="1" customWidth="1"/>
    <col min="10" max="10" width="9" style="3" bestFit="1" customWidth="1"/>
    <col min="11" max="11" width="7" style="3" bestFit="1" customWidth="1"/>
    <col min="12" max="12" width="8.6640625" style="3" customWidth="1"/>
    <col min="13" max="13" width="6.1640625" style="23" bestFit="1" customWidth="1"/>
    <col min="14" max="14" width="10.33203125" style="15" bestFit="1" customWidth="1"/>
    <col min="15" max="16384" width="9.33203125" style="3"/>
  </cols>
  <sheetData>
    <row r="1" spans="1:14">
      <c r="A1" s="26"/>
      <c r="B1" s="31" t="s">
        <v>0</v>
      </c>
      <c r="C1" s="26" t="s">
        <v>1</v>
      </c>
      <c r="D1" s="25" t="s">
        <v>2</v>
      </c>
      <c r="E1" s="26" t="s">
        <v>3</v>
      </c>
      <c r="F1" s="26" t="s">
        <v>4</v>
      </c>
      <c r="G1" s="26" t="s">
        <v>3</v>
      </c>
      <c r="H1" s="26" t="s">
        <v>5</v>
      </c>
      <c r="I1" s="26" t="s">
        <v>3</v>
      </c>
      <c r="J1" s="26" t="s">
        <v>6</v>
      </c>
      <c r="K1" s="26" t="s">
        <v>3</v>
      </c>
      <c r="L1" s="26" t="s">
        <v>7</v>
      </c>
      <c r="M1" s="27" t="s">
        <v>3</v>
      </c>
      <c r="N1" s="30" t="s">
        <v>21</v>
      </c>
    </row>
    <row r="2" spans="1:14">
      <c r="A2" s="26"/>
      <c r="B2" s="31"/>
      <c r="C2" s="26"/>
      <c r="D2" s="25"/>
      <c r="E2" s="26"/>
      <c r="F2" s="26"/>
      <c r="G2" s="26"/>
      <c r="H2" s="26"/>
      <c r="I2" s="26"/>
      <c r="J2" s="26"/>
      <c r="K2" s="26"/>
      <c r="L2" s="26"/>
      <c r="M2" s="27"/>
      <c r="N2" s="30"/>
    </row>
    <row r="3" spans="1:14" ht="18">
      <c r="A3" s="26"/>
      <c r="B3" s="32" t="s">
        <v>16</v>
      </c>
      <c r="C3" s="26"/>
      <c r="D3" s="25"/>
      <c r="E3" s="26"/>
      <c r="F3" s="25"/>
      <c r="G3" s="26"/>
      <c r="H3" s="25"/>
      <c r="I3" s="26"/>
      <c r="J3" s="25"/>
      <c r="K3" s="26"/>
      <c r="L3" s="26"/>
      <c r="M3" s="27"/>
      <c r="N3" s="30"/>
    </row>
    <row r="4" spans="1:14">
      <c r="A4" s="26"/>
      <c r="B4" s="31"/>
      <c r="C4" s="26"/>
      <c r="D4" s="25"/>
      <c r="E4" s="26"/>
      <c r="F4" s="25"/>
      <c r="G4" s="26"/>
      <c r="H4" s="25"/>
      <c r="I4" s="26"/>
      <c r="J4" s="25"/>
      <c r="K4" s="26"/>
      <c r="L4" s="26"/>
      <c r="M4" s="27"/>
      <c r="N4" s="30"/>
    </row>
    <row r="5" spans="1:14">
      <c r="A5" s="36">
        <v>6</v>
      </c>
      <c r="B5" s="62" t="s">
        <v>243</v>
      </c>
      <c r="C5" s="26" t="s">
        <v>34</v>
      </c>
      <c r="D5" s="25">
        <v>12.95</v>
      </c>
      <c r="E5" s="26">
        <f>RANK(D5,D$5:D$35)</f>
        <v>2</v>
      </c>
      <c r="F5" s="25">
        <v>12.3</v>
      </c>
      <c r="G5" s="26">
        <f>RANK(F5,F$5:F$35)</f>
        <v>3</v>
      </c>
      <c r="H5" s="25">
        <v>11.5</v>
      </c>
      <c r="I5" s="26">
        <f>RANK(H5,H$5:H$35)</f>
        <v>4</v>
      </c>
      <c r="J5" s="25">
        <v>12.05</v>
      </c>
      <c r="K5" s="26">
        <f>RANK(J5,J$5:J$35)</f>
        <v>1</v>
      </c>
      <c r="L5" s="25">
        <f>D5+F5+H5+J5</f>
        <v>48.8</v>
      </c>
      <c r="M5" s="26">
        <f>RANK(L5,L$5:L$35)</f>
        <v>1</v>
      </c>
      <c r="N5" s="30" t="str">
        <f>IF(L5&lt;36,"F","P")</f>
        <v>P</v>
      </c>
    </row>
    <row r="6" spans="1:14">
      <c r="A6" s="36" t="s">
        <v>70</v>
      </c>
      <c r="B6" s="62" t="s">
        <v>241</v>
      </c>
      <c r="C6" s="26" t="s">
        <v>30</v>
      </c>
      <c r="D6" s="25">
        <v>12.5</v>
      </c>
      <c r="E6" s="26">
        <f>RANK(D6,D$5:D$35)</f>
        <v>7</v>
      </c>
      <c r="F6" s="25">
        <v>12.35</v>
      </c>
      <c r="G6" s="26">
        <f>RANK(F6,F$5:F$35)</f>
        <v>2</v>
      </c>
      <c r="H6" s="25">
        <v>11.75</v>
      </c>
      <c r="I6" s="26">
        <f>RANK(H6,H$5:H$35)</f>
        <v>2</v>
      </c>
      <c r="J6" s="25">
        <v>11.8</v>
      </c>
      <c r="K6" s="26">
        <f>RANK(J6,J$5:J$35)</f>
        <v>2</v>
      </c>
      <c r="L6" s="25">
        <f>D6+F6+H6+J6</f>
        <v>48.400000000000006</v>
      </c>
      <c r="M6" s="26">
        <f>RANK(L6,L$5:L$35)</f>
        <v>2</v>
      </c>
      <c r="N6" s="30" t="str">
        <f>IF(L6&lt;36,"F","P")</f>
        <v>P</v>
      </c>
    </row>
    <row r="7" spans="1:14">
      <c r="A7" s="36" t="s">
        <v>172</v>
      </c>
      <c r="B7" s="62" t="s">
        <v>294</v>
      </c>
      <c r="C7" s="26" t="s">
        <v>23</v>
      </c>
      <c r="D7" s="25">
        <v>12.65</v>
      </c>
      <c r="E7" s="26">
        <f>RANK(D7,D$5:D$35)</f>
        <v>6</v>
      </c>
      <c r="F7" s="25">
        <v>12.4</v>
      </c>
      <c r="G7" s="26">
        <f>RANK(F7,F$5:F$35)</f>
        <v>1</v>
      </c>
      <c r="H7" s="25">
        <v>12.35</v>
      </c>
      <c r="I7" s="26">
        <f>RANK(H7,H$5:H$35)</f>
        <v>1</v>
      </c>
      <c r="J7" s="25">
        <v>10.35</v>
      </c>
      <c r="K7" s="26">
        <f>RANK(J7,J$5:J$35)</f>
        <v>16</v>
      </c>
      <c r="L7" s="25">
        <f>D7+F7+H7+J7</f>
        <v>47.75</v>
      </c>
      <c r="M7" s="26">
        <f>RANK(L7,L$5:L$35)</f>
        <v>3</v>
      </c>
      <c r="N7" s="30" t="str">
        <f>IF(L7&lt;36,"F","P")</f>
        <v>P</v>
      </c>
    </row>
    <row r="8" spans="1:14">
      <c r="A8" s="36" t="s">
        <v>121</v>
      </c>
      <c r="B8" s="62" t="s">
        <v>248</v>
      </c>
      <c r="C8" s="26" t="s">
        <v>27</v>
      </c>
      <c r="D8" s="25">
        <v>12.8</v>
      </c>
      <c r="E8" s="26">
        <f>RANK(D8,D$5:D$35)</f>
        <v>4</v>
      </c>
      <c r="F8" s="25">
        <v>12.15</v>
      </c>
      <c r="G8" s="26">
        <f>RANK(F8,F$5:F$35)</f>
        <v>5</v>
      </c>
      <c r="H8" s="25">
        <v>10.1</v>
      </c>
      <c r="I8" s="26">
        <f>RANK(H8,H$5:H$35)</f>
        <v>17</v>
      </c>
      <c r="J8" s="25">
        <v>11.15</v>
      </c>
      <c r="K8" s="26">
        <f>RANK(J8,J$5:J$35)</f>
        <v>8</v>
      </c>
      <c r="L8" s="25">
        <f>D8+F8+H8+J8</f>
        <v>46.2</v>
      </c>
      <c r="M8" s="26">
        <f>RANK(L8,L$5:L$35)</f>
        <v>4</v>
      </c>
      <c r="N8" s="30" t="str">
        <f>IF(L8&lt;36,"F","P")</f>
        <v>P</v>
      </c>
    </row>
    <row r="9" spans="1:14">
      <c r="A9" s="36" t="s">
        <v>164</v>
      </c>
      <c r="B9" s="62" t="s">
        <v>246</v>
      </c>
      <c r="C9" s="26" t="s">
        <v>27</v>
      </c>
      <c r="D9" s="25">
        <v>12.8</v>
      </c>
      <c r="E9" s="26">
        <f>RANK(D9,D$5:D$35)</f>
        <v>4</v>
      </c>
      <c r="F9" s="25">
        <v>11.6</v>
      </c>
      <c r="G9" s="26">
        <f>RANK(F9,F$5:F$35)</f>
        <v>12</v>
      </c>
      <c r="H9" s="25">
        <v>10.55</v>
      </c>
      <c r="I9" s="26">
        <f>RANK(H9,H$5:H$35)</f>
        <v>10</v>
      </c>
      <c r="J9" s="25">
        <v>11.1</v>
      </c>
      <c r="K9" s="26">
        <f>RANK(J9,J$5:J$35)</f>
        <v>10</v>
      </c>
      <c r="L9" s="25">
        <f>D9+F9+H9+J9</f>
        <v>46.050000000000004</v>
      </c>
      <c r="M9" s="26">
        <f>RANK(L9,L$5:L$35)</f>
        <v>5</v>
      </c>
      <c r="N9" s="30" t="str">
        <f>IF(L9&lt;36,"F","P")</f>
        <v>P</v>
      </c>
    </row>
    <row r="10" spans="1:14">
      <c r="A10" s="36" t="s">
        <v>75</v>
      </c>
      <c r="B10" s="62" t="s">
        <v>244</v>
      </c>
      <c r="C10" s="26" t="s">
        <v>24</v>
      </c>
      <c r="D10" s="25">
        <v>12.1</v>
      </c>
      <c r="E10" s="26">
        <f>RANK(D10,D$5:D$35)</f>
        <v>16</v>
      </c>
      <c r="F10" s="25">
        <v>11.6</v>
      </c>
      <c r="G10" s="26">
        <f>RANK(F10,F$5:F$35)</f>
        <v>12</v>
      </c>
      <c r="H10" s="25">
        <v>10.6</v>
      </c>
      <c r="I10" s="26">
        <f>RANK(H10,H$5:H$35)</f>
        <v>9</v>
      </c>
      <c r="J10" s="25">
        <v>11.75</v>
      </c>
      <c r="K10" s="26">
        <f>RANK(J10,J$5:J$35)</f>
        <v>3</v>
      </c>
      <c r="L10" s="25">
        <f>D10+F10+H10+J10</f>
        <v>46.05</v>
      </c>
      <c r="M10" s="26">
        <f>RANK(L10,L$5:L$35)</f>
        <v>6</v>
      </c>
      <c r="N10" s="30" t="str">
        <f>IF(L10&lt;36,"F","P")</f>
        <v>P</v>
      </c>
    </row>
    <row r="11" spans="1:14">
      <c r="A11" s="36" t="s">
        <v>84</v>
      </c>
      <c r="B11" s="62" t="s">
        <v>255</v>
      </c>
      <c r="C11" s="26" t="s">
        <v>38</v>
      </c>
      <c r="D11" s="25">
        <v>13.1</v>
      </c>
      <c r="E11" s="26">
        <f>RANK(D11,D$5:D$35)</f>
        <v>1</v>
      </c>
      <c r="F11" s="25">
        <v>11.1</v>
      </c>
      <c r="G11" s="26">
        <f>RANK(F11,F$5:F$35)</f>
        <v>21</v>
      </c>
      <c r="H11" s="25">
        <v>10.35</v>
      </c>
      <c r="I11" s="26">
        <f>RANK(H11,H$5:H$35)</f>
        <v>12</v>
      </c>
      <c r="J11" s="25">
        <v>11.45</v>
      </c>
      <c r="K11" s="26">
        <f>RANK(J11,J$5:J$35)</f>
        <v>6</v>
      </c>
      <c r="L11" s="25">
        <f>D11+F11+H11+J11</f>
        <v>46</v>
      </c>
      <c r="M11" s="26">
        <f>RANK(L11,L$5:L$35)</f>
        <v>7</v>
      </c>
      <c r="N11" s="30" t="str">
        <f>IF(L11&lt;36,"F","P")</f>
        <v>P</v>
      </c>
    </row>
    <row r="12" spans="1:14">
      <c r="A12" s="36" t="s">
        <v>91</v>
      </c>
      <c r="B12" s="62" t="s">
        <v>295</v>
      </c>
      <c r="C12" s="26" t="s">
        <v>25</v>
      </c>
      <c r="D12" s="25">
        <v>12.5</v>
      </c>
      <c r="E12" s="26">
        <f>RANK(D12,D$5:D$35)</f>
        <v>7</v>
      </c>
      <c r="F12" s="25">
        <v>11.65</v>
      </c>
      <c r="G12" s="26">
        <f>RANK(F12,F$5:F$35)</f>
        <v>10</v>
      </c>
      <c r="H12" s="25">
        <v>10</v>
      </c>
      <c r="I12" s="26">
        <f>RANK(H12,H$5:H$35)</f>
        <v>18</v>
      </c>
      <c r="J12" s="25">
        <v>11.75</v>
      </c>
      <c r="K12" s="26">
        <f>RANK(J12,J$5:J$35)</f>
        <v>3</v>
      </c>
      <c r="L12" s="25">
        <f>D12+F12+H12+J12</f>
        <v>45.9</v>
      </c>
      <c r="M12" s="26">
        <f>RANK(L12,L$5:L$35)</f>
        <v>8</v>
      </c>
      <c r="N12" s="30" t="str">
        <f>IF(L12&lt;36,"F","P")</f>
        <v>P</v>
      </c>
    </row>
    <row r="13" spans="1:14">
      <c r="A13" s="36" t="s">
        <v>262</v>
      </c>
      <c r="B13" s="62" t="s">
        <v>145</v>
      </c>
      <c r="C13" s="26" t="s">
        <v>25</v>
      </c>
      <c r="D13" s="25">
        <v>12</v>
      </c>
      <c r="E13" s="26">
        <f>RANK(D13,D$5:D$35)</f>
        <v>18</v>
      </c>
      <c r="F13" s="25">
        <v>11.6</v>
      </c>
      <c r="G13" s="26">
        <f>RANK(F13,F$5:F$35)</f>
        <v>12</v>
      </c>
      <c r="H13" s="25">
        <v>11.6</v>
      </c>
      <c r="I13" s="26">
        <f>RANK(H13,H$5:H$35)</f>
        <v>3</v>
      </c>
      <c r="J13" s="25">
        <v>10.65</v>
      </c>
      <c r="K13" s="26">
        <f>RANK(J13,J$5:J$35)</f>
        <v>12</v>
      </c>
      <c r="L13" s="25">
        <f>D13+F13+H13+J13</f>
        <v>45.85</v>
      </c>
      <c r="M13" s="26">
        <f>RANK(L13,L$5:L$35)</f>
        <v>9</v>
      </c>
      <c r="N13" s="30" t="str">
        <f>IF(L13&lt;36,"F","P")</f>
        <v>P</v>
      </c>
    </row>
    <row r="14" spans="1:14">
      <c r="A14" s="36">
        <v>1</v>
      </c>
      <c r="B14" s="62" t="s">
        <v>239</v>
      </c>
      <c r="C14" s="26" t="s">
        <v>30</v>
      </c>
      <c r="D14" s="25">
        <v>12.4</v>
      </c>
      <c r="E14" s="26">
        <f>RANK(D14,D$5:D$35)</f>
        <v>11</v>
      </c>
      <c r="F14" s="25">
        <v>11.9</v>
      </c>
      <c r="G14" s="26">
        <f>RANK(F14,F$5:F$35)</f>
        <v>6</v>
      </c>
      <c r="H14" s="25">
        <v>9.6</v>
      </c>
      <c r="I14" s="26">
        <f>RANK(H14,H$5:H$35)</f>
        <v>20</v>
      </c>
      <c r="J14" s="25">
        <v>11.15</v>
      </c>
      <c r="K14" s="26">
        <f>RANK(J14,J$5:J$35)</f>
        <v>8</v>
      </c>
      <c r="L14" s="25">
        <f>D14+F14+H14+J14</f>
        <v>45.05</v>
      </c>
      <c r="M14" s="26">
        <f>RANK(L14,L$5:L$35)</f>
        <v>10</v>
      </c>
      <c r="N14" s="30" t="str">
        <f>IF(L14&lt;36,"F","P")</f>
        <v>P</v>
      </c>
    </row>
    <row r="15" spans="1:14">
      <c r="A15" s="36">
        <v>18</v>
      </c>
      <c r="B15" s="62" t="s">
        <v>252</v>
      </c>
      <c r="C15" s="26" t="s">
        <v>38</v>
      </c>
      <c r="D15" s="25">
        <v>12.5</v>
      </c>
      <c r="E15" s="26">
        <f>RANK(D15,D$5:D$35)</f>
        <v>7</v>
      </c>
      <c r="F15" s="25">
        <v>11.85</v>
      </c>
      <c r="G15" s="26">
        <f>RANK(F15,F$5:F$35)</f>
        <v>8</v>
      </c>
      <c r="H15" s="25">
        <v>10.15</v>
      </c>
      <c r="I15" s="26">
        <f>RANK(H15,H$5:H$35)</f>
        <v>15</v>
      </c>
      <c r="J15" s="25">
        <v>10.45</v>
      </c>
      <c r="K15" s="26">
        <f>RANK(J15,J$5:J$35)</f>
        <v>15</v>
      </c>
      <c r="L15" s="25">
        <f>D15+F15+H15+J15</f>
        <v>44.95</v>
      </c>
      <c r="M15" s="26">
        <f>RANK(L15,L$5:L$35)</f>
        <v>11</v>
      </c>
      <c r="N15" s="30" t="str">
        <f>IF(L15&lt;36,"F","P")</f>
        <v>P</v>
      </c>
    </row>
    <row r="16" spans="1:14">
      <c r="A16" s="36">
        <v>9</v>
      </c>
      <c r="B16" s="62" t="s">
        <v>245</v>
      </c>
      <c r="C16" s="26" t="s">
        <v>24</v>
      </c>
      <c r="D16" s="25">
        <v>11.75</v>
      </c>
      <c r="E16" s="26">
        <f>RANK(D16,D$5:D$35)</f>
        <v>24</v>
      </c>
      <c r="F16" s="25">
        <v>11.6</v>
      </c>
      <c r="G16" s="26">
        <f>RANK(F16,F$5:F$35)</f>
        <v>12</v>
      </c>
      <c r="H16" s="25">
        <v>11.05</v>
      </c>
      <c r="I16" s="26">
        <f>RANK(H16,H$5:H$35)</f>
        <v>5</v>
      </c>
      <c r="J16" s="25">
        <v>10.5</v>
      </c>
      <c r="K16" s="26">
        <f>RANK(J16,J$5:J$35)</f>
        <v>13</v>
      </c>
      <c r="L16" s="25">
        <f>D16+F16+H16+J16</f>
        <v>44.900000000000006</v>
      </c>
      <c r="M16" s="26">
        <f>RANK(L16,L$5:L$35)</f>
        <v>12</v>
      </c>
      <c r="N16" s="30" t="str">
        <f>IF(L16&lt;36,"F","P")</f>
        <v>P</v>
      </c>
    </row>
    <row r="17" spans="1:14">
      <c r="A17" s="36">
        <v>5</v>
      </c>
      <c r="B17" s="62" t="s">
        <v>242</v>
      </c>
      <c r="C17" s="26" t="s">
        <v>29</v>
      </c>
      <c r="D17" s="25">
        <v>12.4</v>
      </c>
      <c r="E17" s="26">
        <f>RANK(D17,D$5:D$35)</f>
        <v>11</v>
      </c>
      <c r="F17" s="25">
        <v>11.7</v>
      </c>
      <c r="G17" s="26">
        <f>RANK(F17,F$5:F$35)</f>
        <v>9</v>
      </c>
      <c r="H17" s="25">
        <v>11.05</v>
      </c>
      <c r="I17" s="26">
        <f>RANK(H17,H$5:H$35)</f>
        <v>5</v>
      </c>
      <c r="J17" s="25">
        <v>9.6999999999999993</v>
      </c>
      <c r="K17" s="26">
        <f>RANK(J17,J$5:J$35)</f>
        <v>21</v>
      </c>
      <c r="L17" s="25">
        <f>D17+F17+H17+J17</f>
        <v>44.850000000000009</v>
      </c>
      <c r="M17" s="26">
        <f>RANK(L17,L$5:L$35)</f>
        <v>13</v>
      </c>
      <c r="N17" s="30" t="str">
        <f>IF(L17&lt;36,"F","P")</f>
        <v>P</v>
      </c>
    </row>
    <row r="18" spans="1:14">
      <c r="A18" s="36">
        <v>17</v>
      </c>
      <c r="B18" s="62" t="s">
        <v>306</v>
      </c>
      <c r="C18" s="26" t="s">
        <v>38</v>
      </c>
      <c r="D18" s="25">
        <v>11.95</v>
      </c>
      <c r="E18" s="26">
        <f>RANK(D18,D$5:D$35)</f>
        <v>20</v>
      </c>
      <c r="F18" s="25">
        <v>11.65</v>
      </c>
      <c r="G18" s="26">
        <f>RANK(F18,F$5:F$35)</f>
        <v>10</v>
      </c>
      <c r="H18" s="25">
        <v>10.35</v>
      </c>
      <c r="I18" s="26">
        <f>RANK(H18,H$5:H$35)</f>
        <v>12</v>
      </c>
      <c r="J18" s="25">
        <v>10.15</v>
      </c>
      <c r="K18" s="26">
        <f>RANK(J18,J$5:J$35)</f>
        <v>19</v>
      </c>
      <c r="L18" s="25">
        <f>D18+F18+H18+J18</f>
        <v>44.1</v>
      </c>
      <c r="M18" s="26">
        <f>RANK(L18,L$5:L$35)</f>
        <v>14</v>
      </c>
      <c r="N18" s="30" t="str">
        <f>IF(L18&lt;36,"F","P")</f>
        <v>P</v>
      </c>
    </row>
    <row r="19" spans="1:14">
      <c r="A19" s="36">
        <v>15</v>
      </c>
      <c r="B19" s="62" t="s">
        <v>249</v>
      </c>
      <c r="C19" s="26" t="s">
        <v>27</v>
      </c>
      <c r="D19" s="25">
        <v>12.85</v>
      </c>
      <c r="E19" s="26">
        <f>RANK(D19,D$5:D$35)</f>
        <v>3</v>
      </c>
      <c r="F19" s="25">
        <v>11.1</v>
      </c>
      <c r="G19" s="26">
        <f>RANK(F19,F$5:F$35)</f>
        <v>21</v>
      </c>
      <c r="H19" s="25">
        <v>8.6</v>
      </c>
      <c r="I19" s="26">
        <f>RANK(H19,H$5:H$35)</f>
        <v>24</v>
      </c>
      <c r="J19" s="25">
        <v>11.35</v>
      </c>
      <c r="K19" s="26">
        <f>RANK(J19,J$5:J$35)</f>
        <v>7</v>
      </c>
      <c r="L19" s="25">
        <f>D19+F19+H19+J19</f>
        <v>43.9</v>
      </c>
      <c r="M19" s="26">
        <f>RANK(L19,L$5:L$35)</f>
        <v>15</v>
      </c>
      <c r="N19" s="30" t="str">
        <f>IF(L19&lt;36,"F","P")</f>
        <v>P</v>
      </c>
    </row>
    <row r="20" spans="1:14">
      <c r="A20" s="36" t="s">
        <v>78</v>
      </c>
      <c r="B20" s="62" t="s">
        <v>250</v>
      </c>
      <c r="C20" s="26" t="s">
        <v>27</v>
      </c>
      <c r="D20" s="25">
        <v>12</v>
      </c>
      <c r="E20" s="26">
        <f>RANK(D20,D$5:D$35)</f>
        <v>18</v>
      </c>
      <c r="F20" s="25">
        <v>11.35</v>
      </c>
      <c r="G20" s="26">
        <f>RANK(F20,F$5:F$35)</f>
        <v>18</v>
      </c>
      <c r="H20" s="25">
        <v>10.9</v>
      </c>
      <c r="I20" s="26">
        <f>RANK(H20,H$5:H$35)</f>
        <v>7</v>
      </c>
      <c r="J20" s="25">
        <v>9.4499999999999993</v>
      </c>
      <c r="K20" s="26">
        <f>RANK(J20,J$5:J$35)</f>
        <v>23</v>
      </c>
      <c r="L20" s="25">
        <f>D20+F20+H20+J20</f>
        <v>43.7</v>
      </c>
      <c r="M20" s="26">
        <f>RANK(L20,L$5:L$35)</f>
        <v>16</v>
      </c>
      <c r="N20" s="30" t="str">
        <f>IF(L20&lt;36,"F","P")</f>
        <v>P</v>
      </c>
    </row>
    <row r="21" spans="1:14">
      <c r="A21" s="36">
        <v>60</v>
      </c>
      <c r="B21" s="62" t="s">
        <v>251</v>
      </c>
      <c r="C21" s="26" t="s">
        <v>41</v>
      </c>
      <c r="D21" s="25">
        <v>11.85</v>
      </c>
      <c r="E21" s="26">
        <f>RANK(D21,D$5:D$35)</f>
        <v>22</v>
      </c>
      <c r="F21" s="25">
        <v>12.2</v>
      </c>
      <c r="G21" s="26">
        <f>RANK(F21,F$5:F$35)</f>
        <v>4</v>
      </c>
      <c r="H21" s="25">
        <v>8.4499999999999993</v>
      </c>
      <c r="I21" s="26">
        <f>RANK(H21,H$5:H$35)</f>
        <v>27</v>
      </c>
      <c r="J21" s="25">
        <v>11.1</v>
      </c>
      <c r="K21" s="26">
        <f>RANK(J21,J$5:J$35)</f>
        <v>10</v>
      </c>
      <c r="L21" s="25">
        <f>D21+F21+H21+J21</f>
        <v>43.6</v>
      </c>
      <c r="M21" s="26">
        <f>RANK(L21,L$5:L$35)</f>
        <v>17</v>
      </c>
      <c r="N21" s="30" t="str">
        <f>IF(L21&lt;36,"F","P")</f>
        <v>P</v>
      </c>
    </row>
    <row r="22" spans="1:14">
      <c r="A22" s="36" t="s">
        <v>103</v>
      </c>
      <c r="B22" s="62" t="s">
        <v>304</v>
      </c>
      <c r="C22" s="26" t="s">
        <v>305</v>
      </c>
      <c r="D22" s="25">
        <v>12.15</v>
      </c>
      <c r="E22" s="26">
        <f>RANK(D22,D$5:D$35)</f>
        <v>15</v>
      </c>
      <c r="F22" s="25">
        <v>11.1</v>
      </c>
      <c r="G22" s="26">
        <f>RANK(F22,F$5:F$35)</f>
        <v>21</v>
      </c>
      <c r="H22" s="25">
        <v>10.15</v>
      </c>
      <c r="I22" s="26">
        <f>RANK(H22,H$5:H$35)</f>
        <v>15</v>
      </c>
      <c r="J22" s="25">
        <v>9.85</v>
      </c>
      <c r="K22" s="26">
        <f>RANK(J22,J$5:J$35)</f>
        <v>20</v>
      </c>
      <c r="L22" s="25">
        <f>D22+F22+H22+J22</f>
        <v>43.25</v>
      </c>
      <c r="M22" s="26">
        <f>RANK(L22,L$5:L$35)</f>
        <v>18</v>
      </c>
      <c r="N22" s="30" t="str">
        <f>IF(L22&lt;36,"F","P")</f>
        <v>P</v>
      </c>
    </row>
    <row r="23" spans="1:14">
      <c r="A23" s="36" t="s">
        <v>116</v>
      </c>
      <c r="B23" s="62" t="s">
        <v>240</v>
      </c>
      <c r="C23" s="26" t="s">
        <v>30</v>
      </c>
      <c r="D23" s="25">
        <v>10.95</v>
      </c>
      <c r="E23" s="26">
        <f>RANK(D23,D$5:D$35)</f>
        <v>30</v>
      </c>
      <c r="F23" s="25">
        <v>11.55</v>
      </c>
      <c r="G23" s="26">
        <f>RANK(F23,F$5:F$35)</f>
        <v>16</v>
      </c>
      <c r="H23" s="25">
        <v>10.3</v>
      </c>
      <c r="I23" s="26">
        <f>RANK(H23,H$5:H$35)</f>
        <v>14</v>
      </c>
      <c r="J23" s="25">
        <v>10.199999999999999</v>
      </c>
      <c r="K23" s="26">
        <f>RANK(J23,J$5:J$35)</f>
        <v>18</v>
      </c>
      <c r="L23" s="25">
        <f>D23+F23+H23+J23</f>
        <v>43</v>
      </c>
      <c r="M23" s="26">
        <f>RANK(L23,L$5:L$35)</f>
        <v>19</v>
      </c>
      <c r="N23" s="30" t="str">
        <f>IF(L23&lt;36,"F","P")</f>
        <v>P</v>
      </c>
    </row>
    <row r="24" spans="1:14">
      <c r="A24" s="36">
        <v>13</v>
      </c>
      <c r="B24" s="62" t="s">
        <v>247</v>
      </c>
      <c r="C24" s="26" t="s">
        <v>27</v>
      </c>
      <c r="D24" s="25">
        <v>12.5</v>
      </c>
      <c r="E24" s="26">
        <f>RANK(D24,D$5:D$35)</f>
        <v>7</v>
      </c>
      <c r="F24" s="25">
        <v>10.75</v>
      </c>
      <c r="G24" s="26">
        <f>RANK(F24,F$5:F$35)</f>
        <v>28</v>
      </c>
      <c r="H24" s="25">
        <v>9.15</v>
      </c>
      <c r="I24" s="26">
        <f>RANK(H24,H$5:H$35)</f>
        <v>21</v>
      </c>
      <c r="J24" s="25">
        <v>10.5</v>
      </c>
      <c r="K24" s="26">
        <f>RANK(J24,J$5:J$35)</f>
        <v>13</v>
      </c>
      <c r="L24" s="25">
        <f>D24+F24+H24+J24</f>
        <v>42.9</v>
      </c>
      <c r="M24" s="26">
        <f>RANK(L24,L$5:L$35)</f>
        <v>20</v>
      </c>
      <c r="N24" s="30" t="str">
        <f>IF(L24&lt;36,"F","P")</f>
        <v>P</v>
      </c>
    </row>
    <row r="25" spans="1:14">
      <c r="A25" s="36">
        <v>27</v>
      </c>
      <c r="B25" s="62" t="s">
        <v>260</v>
      </c>
      <c r="C25" s="26" t="s">
        <v>37</v>
      </c>
      <c r="D25" s="25">
        <v>12.05</v>
      </c>
      <c r="E25" s="26">
        <f>RANK(D25,D$5:D$35)</f>
        <v>17</v>
      </c>
      <c r="F25" s="25">
        <v>10.9</v>
      </c>
      <c r="G25" s="26">
        <f>RANK(F25,F$5:F$35)</f>
        <v>26</v>
      </c>
      <c r="H25" s="25">
        <v>10.55</v>
      </c>
      <c r="I25" s="26">
        <f>RANK(H25,H$5:H$35)</f>
        <v>10</v>
      </c>
      <c r="J25" s="25">
        <v>9.15</v>
      </c>
      <c r="K25" s="26">
        <f>RANK(J25,J$5:J$35)</f>
        <v>24</v>
      </c>
      <c r="L25" s="25">
        <f>D25+F25+H25+J25</f>
        <v>42.65</v>
      </c>
      <c r="M25" s="26">
        <f>RANK(L25,L$5:L$35)</f>
        <v>21</v>
      </c>
      <c r="N25" s="30" t="str">
        <f>IF(L25&lt;36,"F","P")</f>
        <v>P</v>
      </c>
    </row>
    <row r="26" spans="1:14">
      <c r="A26" s="36" t="s">
        <v>89</v>
      </c>
      <c r="B26" s="62" t="s">
        <v>259</v>
      </c>
      <c r="C26" s="26" t="s">
        <v>37</v>
      </c>
      <c r="D26" s="25">
        <v>11.65</v>
      </c>
      <c r="E26" s="26">
        <f>RANK(D26,D$5:D$35)</f>
        <v>28</v>
      </c>
      <c r="F26" s="25">
        <v>11.3</v>
      </c>
      <c r="G26" s="26">
        <f>RANK(F26,F$5:F$35)</f>
        <v>20</v>
      </c>
      <c r="H26" s="25">
        <v>10.8</v>
      </c>
      <c r="I26" s="26">
        <f>RANK(H26,H$5:H$35)</f>
        <v>8</v>
      </c>
      <c r="J26" s="25">
        <v>8.35</v>
      </c>
      <c r="K26" s="26">
        <f>RANK(J26,J$5:J$35)</f>
        <v>27</v>
      </c>
      <c r="L26" s="25">
        <f>D26+F26+H26+J26</f>
        <v>42.1</v>
      </c>
      <c r="M26" s="26">
        <f>RANK(L26,L$5:L$35)</f>
        <v>22</v>
      </c>
      <c r="N26" s="30" t="str">
        <f>IF(L26&lt;36,"F","P")</f>
        <v>P</v>
      </c>
    </row>
    <row r="27" spans="1:14">
      <c r="A27" s="36" t="s">
        <v>163</v>
      </c>
      <c r="B27" s="62" t="s">
        <v>293</v>
      </c>
      <c r="C27" s="26" t="s">
        <v>67</v>
      </c>
      <c r="D27" s="25">
        <v>11.95</v>
      </c>
      <c r="E27" s="26">
        <f>RANK(D27,D$5:D$35)</f>
        <v>20</v>
      </c>
      <c r="F27" s="25">
        <v>11.35</v>
      </c>
      <c r="G27" s="26">
        <f>RANK(F27,F$5:F$35)</f>
        <v>18</v>
      </c>
      <c r="H27" s="25">
        <v>9.15</v>
      </c>
      <c r="I27" s="26">
        <f>RANK(H27,H$5:H$35)</f>
        <v>21</v>
      </c>
      <c r="J27" s="25">
        <v>9.5</v>
      </c>
      <c r="K27" s="26">
        <f>RANK(J27,J$5:J$35)</f>
        <v>22</v>
      </c>
      <c r="L27" s="25">
        <f>D27+F27+H27+J27</f>
        <v>41.949999999999996</v>
      </c>
      <c r="M27" s="26">
        <f>RANK(L27,L$5:L$35)</f>
        <v>23</v>
      </c>
      <c r="N27" s="30" t="str">
        <f>IF(L27&lt;36,"F","P")</f>
        <v>P</v>
      </c>
    </row>
    <row r="28" spans="1:14">
      <c r="A28" s="36" t="s">
        <v>90</v>
      </c>
      <c r="B28" s="62" t="s">
        <v>261</v>
      </c>
      <c r="C28" s="26" t="s">
        <v>52</v>
      </c>
      <c r="D28" s="25">
        <v>11.85</v>
      </c>
      <c r="E28" s="26">
        <f>RANK(D28,D$5:D$35)</f>
        <v>22</v>
      </c>
      <c r="F28" s="25">
        <v>9.6999999999999993</v>
      </c>
      <c r="G28" s="26">
        <f>RANK(F28,F$5:F$35)</f>
        <v>30</v>
      </c>
      <c r="H28" s="25">
        <v>9.9</v>
      </c>
      <c r="I28" s="26">
        <f>RANK(H28,H$5:H$35)</f>
        <v>19</v>
      </c>
      <c r="J28" s="25">
        <v>10.35</v>
      </c>
      <c r="K28" s="26">
        <f>RANK(J28,J$5:J$35)</f>
        <v>16</v>
      </c>
      <c r="L28" s="25">
        <f>D28+F28+H28+J28</f>
        <v>41.8</v>
      </c>
      <c r="M28" s="26">
        <f>RANK(L28,L$5:L$35)</f>
        <v>24</v>
      </c>
      <c r="N28" s="30" t="str">
        <f>IF(L28&lt;36,"F","P")</f>
        <v>P</v>
      </c>
    </row>
    <row r="29" spans="1:14">
      <c r="A29" s="36" t="s">
        <v>86</v>
      </c>
      <c r="B29" s="62" t="s">
        <v>256</v>
      </c>
      <c r="C29" s="26" t="s">
        <v>38</v>
      </c>
      <c r="D29" s="25">
        <v>12.35</v>
      </c>
      <c r="E29" s="26">
        <f>RANK(D29,D$5:D$35)</f>
        <v>13</v>
      </c>
      <c r="F29" s="25">
        <v>11.5</v>
      </c>
      <c r="G29" s="26">
        <f>RANK(F29,F$5:F$35)</f>
        <v>17</v>
      </c>
      <c r="H29" s="25">
        <v>8.8000000000000007</v>
      </c>
      <c r="I29" s="26">
        <f>RANK(H29,H$5:H$35)</f>
        <v>23</v>
      </c>
      <c r="J29" s="25">
        <v>7</v>
      </c>
      <c r="K29" s="26">
        <f>RANK(J29,J$5:J$35)</f>
        <v>30</v>
      </c>
      <c r="L29" s="25">
        <f>D29+F29+H29+J29</f>
        <v>39.650000000000006</v>
      </c>
      <c r="M29" s="26">
        <f>RANK(L29,L$5:L$35)</f>
        <v>25</v>
      </c>
      <c r="N29" s="30" t="str">
        <f>IF(L29&lt;36,"F","P")</f>
        <v>P</v>
      </c>
    </row>
    <row r="30" spans="1:14">
      <c r="A30" s="36">
        <v>23</v>
      </c>
      <c r="B30" s="62" t="s">
        <v>257</v>
      </c>
      <c r="C30" s="26" t="s">
        <v>38</v>
      </c>
      <c r="D30" s="25">
        <v>11.75</v>
      </c>
      <c r="E30" s="26">
        <f>RANK(D30,D$5:D$35)</f>
        <v>24</v>
      </c>
      <c r="F30" s="25">
        <v>11</v>
      </c>
      <c r="G30" s="26">
        <f>RANK(F30,F$5:F$35)</f>
        <v>24</v>
      </c>
      <c r="H30" s="25">
        <v>7.9</v>
      </c>
      <c r="I30" s="26">
        <f>RANK(H30,H$5:H$35)</f>
        <v>29</v>
      </c>
      <c r="J30" s="25">
        <v>8.9</v>
      </c>
      <c r="K30" s="26">
        <f>RANK(J30,J$5:J$35)</f>
        <v>25</v>
      </c>
      <c r="L30" s="25">
        <f>D30+F30+H30+J30</f>
        <v>39.549999999999997</v>
      </c>
      <c r="M30" s="26">
        <f>RANK(L30,L$5:L$35)</f>
        <v>26</v>
      </c>
      <c r="N30" s="30" t="str">
        <f>IF(L30&lt;36,"F","P")</f>
        <v>P</v>
      </c>
    </row>
    <row r="31" spans="1:14">
      <c r="A31" s="36" t="s">
        <v>76</v>
      </c>
      <c r="B31" s="62" t="s">
        <v>292</v>
      </c>
      <c r="C31" s="26" t="s">
        <v>67</v>
      </c>
      <c r="D31" s="25">
        <v>11.55</v>
      </c>
      <c r="E31" s="26">
        <f>RANK(D31,D$5:D$35)</f>
        <v>29</v>
      </c>
      <c r="F31" s="25">
        <v>10.9</v>
      </c>
      <c r="G31" s="26">
        <f>RANK(F31,F$5:F$35)</f>
        <v>26</v>
      </c>
      <c r="H31" s="25">
        <v>8.1999999999999993</v>
      </c>
      <c r="I31" s="26">
        <f>RANK(H31,H$5:H$35)</f>
        <v>28</v>
      </c>
      <c r="J31" s="25">
        <v>8.25</v>
      </c>
      <c r="K31" s="26">
        <f>RANK(J31,J$5:J$35)</f>
        <v>28</v>
      </c>
      <c r="L31" s="25">
        <f>D31+F31+H31+J31</f>
        <v>38.900000000000006</v>
      </c>
      <c r="M31" s="26">
        <f>RANK(L31,L$5:L$35)</f>
        <v>27</v>
      </c>
      <c r="N31" s="30" t="str">
        <f>IF(L31&lt;36,"F","P")</f>
        <v>P</v>
      </c>
    </row>
    <row r="32" spans="1:14">
      <c r="A32" s="36">
        <v>19</v>
      </c>
      <c r="B32" s="62" t="s">
        <v>253</v>
      </c>
      <c r="C32" s="26" t="s">
        <v>38</v>
      </c>
      <c r="D32" s="25">
        <v>11.75</v>
      </c>
      <c r="E32" s="26">
        <f>RANK(D32,D$5:D$35)</f>
        <v>24</v>
      </c>
      <c r="F32" s="25">
        <v>11</v>
      </c>
      <c r="G32" s="26">
        <f>RANK(F32,F$5:F$35)</f>
        <v>24</v>
      </c>
      <c r="H32" s="25">
        <v>8.5</v>
      </c>
      <c r="I32" s="26">
        <f>RANK(H32,H$5:H$35)</f>
        <v>26</v>
      </c>
      <c r="J32" s="25">
        <v>7.65</v>
      </c>
      <c r="K32" s="26">
        <f>RANK(J32,J$5:J$35)</f>
        <v>29</v>
      </c>
      <c r="L32" s="25">
        <f>D32+F32+H32+J32</f>
        <v>38.9</v>
      </c>
      <c r="M32" s="26">
        <f>RANK(L32,L$5:L$35)</f>
        <v>28</v>
      </c>
      <c r="N32" s="30" t="str">
        <f>IF(L32&lt;36,"F","P")</f>
        <v>P</v>
      </c>
    </row>
    <row r="33" spans="1:14">
      <c r="A33" s="36" t="s">
        <v>82</v>
      </c>
      <c r="B33" s="62" t="s">
        <v>254</v>
      </c>
      <c r="C33" s="26" t="s">
        <v>38</v>
      </c>
      <c r="D33" s="25">
        <v>12.2</v>
      </c>
      <c r="E33" s="26">
        <f>RANK(D33,D$5:D$35)</f>
        <v>14</v>
      </c>
      <c r="F33" s="25">
        <v>9.5</v>
      </c>
      <c r="G33" s="26">
        <f>RANK(F33,F$5:F$35)</f>
        <v>31</v>
      </c>
      <c r="H33" s="25">
        <v>7.15</v>
      </c>
      <c r="I33" s="26">
        <f>RANK(H33,H$5:H$35)</f>
        <v>31</v>
      </c>
      <c r="J33" s="25">
        <v>8.6999999999999993</v>
      </c>
      <c r="K33" s="26">
        <f>RANK(J33,J$5:J$35)</f>
        <v>26</v>
      </c>
      <c r="L33" s="25">
        <f>D33+F33+H33+J33</f>
        <v>37.549999999999997</v>
      </c>
      <c r="M33" s="26">
        <f>RANK(L33,L$5:L$35)</f>
        <v>29</v>
      </c>
      <c r="N33" s="30" t="str">
        <f>IF(L33&lt;36,"F","P")</f>
        <v>P</v>
      </c>
    </row>
    <row r="34" spans="1:14">
      <c r="A34" s="36" t="s">
        <v>169</v>
      </c>
      <c r="B34" s="62" t="s">
        <v>258</v>
      </c>
      <c r="C34" s="26" t="s">
        <v>37</v>
      </c>
      <c r="D34" s="25">
        <v>11.75</v>
      </c>
      <c r="E34" s="26">
        <f>RANK(D34,D$5:D$35)</f>
        <v>24</v>
      </c>
      <c r="F34" s="25">
        <v>9.9</v>
      </c>
      <c r="G34" s="26">
        <f>RANK(F34,F$5:F$35)</f>
        <v>29</v>
      </c>
      <c r="H34" s="25">
        <v>7.85</v>
      </c>
      <c r="I34" s="26">
        <f>RANK(H34,H$5:H$35)</f>
        <v>30</v>
      </c>
      <c r="J34" s="25">
        <v>5.6</v>
      </c>
      <c r="K34" s="26">
        <f>RANK(J34,J$5:J$35)</f>
        <v>31</v>
      </c>
      <c r="L34" s="25">
        <f>D34+F34+H34+J34</f>
        <v>35.1</v>
      </c>
      <c r="M34" s="26">
        <f>RANK(L34,L$5:L$35)</f>
        <v>30</v>
      </c>
      <c r="N34" s="30" t="str">
        <f>IF(L34&lt;36,"F","P")</f>
        <v>F</v>
      </c>
    </row>
    <row r="35" spans="1:14">
      <c r="A35" s="36" t="s">
        <v>73</v>
      </c>
      <c r="B35" s="62" t="s">
        <v>291</v>
      </c>
      <c r="C35" s="26" t="s">
        <v>35</v>
      </c>
      <c r="D35" s="25">
        <v>0</v>
      </c>
      <c r="E35" s="26">
        <f>RANK(D35,D$5:D$35)</f>
        <v>31</v>
      </c>
      <c r="F35" s="25">
        <v>11.9</v>
      </c>
      <c r="G35" s="26">
        <f>RANK(F35,F$5:F$35)</f>
        <v>6</v>
      </c>
      <c r="H35" s="25">
        <v>8.6</v>
      </c>
      <c r="I35" s="26">
        <f>RANK(H35,H$5:H$35)</f>
        <v>24</v>
      </c>
      <c r="J35" s="25">
        <v>11.65</v>
      </c>
      <c r="K35" s="26">
        <f>RANK(J35,J$5:J$35)</f>
        <v>5</v>
      </c>
      <c r="L35" s="25">
        <f>D35+F35+H35+J35</f>
        <v>32.15</v>
      </c>
      <c r="M35" s="26">
        <f>RANK(L35,L$5:L$35)</f>
        <v>31</v>
      </c>
      <c r="N35" s="30" t="str">
        <f>IF(L35&lt;36,"F","P")</f>
        <v>F</v>
      </c>
    </row>
    <row r="36" spans="1:14"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>
      <c r="E48" s="4"/>
      <c r="F48" s="4"/>
      <c r="G48" s="4"/>
      <c r="H48" s="4"/>
      <c r="I48" s="4"/>
      <c r="J48" s="4"/>
      <c r="K48" s="4"/>
      <c r="L48" s="4"/>
      <c r="M48" s="4"/>
    </row>
    <row r="49" spans="5:13">
      <c r="E49" s="4"/>
      <c r="F49" s="4"/>
      <c r="G49" s="4"/>
      <c r="H49" s="4"/>
      <c r="I49" s="4"/>
      <c r="J49" s="4"/>
      <c r="K49" s="4"/>
      <c r="L49" s="4"/>
      <c r="M49" s="4"/>
    </row>
    <row r="50" spans="5:13">
      <c r="E50" s="4"/>
      <c r="F50" s="4"/>
      <c r="G50" s="4"/>
      <c r="H50" s="4"/>
      <c r="I50" s="4"/>
      <c r="J50" s="4"/>
      <c r="K50" s="4"/>
      <c r="L50" s="4"/>
      <c r="M50" s="4"/>
    </row>
    <row r="51" spans="5:13">
      <c r="F51" s="4"/>
      <c r="H51" s="4"/>
      <c r="J51" s="4"/>
    </row>
    <row r="52" spans="5:13">
      <c r="F52" s="4"/>
      <c r="H52" s="4"/>
      <c r="J52" s="4"/>
    </row>
    <row r="53" spans="5:13">
      <c r="F53" s="4"/>
      <c r="H53" s="4"/>
      <c r="J53" s="4"/>
    </row>
    <row r="54" spans="5:13">
      <c r="F54" s="4"/>
      <c r="H54" s="4"/>
      <c r="J54" s="4"/>
    </row>
    <row r="55" spans="5:13">
      <c r="F55" s="4"/>
      <c r="H55" s="4"/>
      <c r="J55" s="4"/>
    </row>
    <row r="56" spans="5:13">
      <c r="F56" s="4"/>
      <c r="H56" s="4"/>
      <c r="J56" s="4"/>
    </row>
    <row r="57" spans="5:13">
      <c r="F57" s="4"/>
      <c r="H57" s="4"/>
      <c r="J57" s="4"/>
    </row>
    <row r="58" spans="5:13">
      <c r="F58" s="4"/>
      <c r="H58" s="4"/>
      <c r="J58" s="4"/>
    </row>
    <row r="59" spans="5:13">
      <c r="F59" s="4"/>
      <c r="H59" s="4"/>
      <c r="J59" s="4"/>
    </row>
    <row r="60" spans="5:13">
      <c r="F60" s="4"/>
      <c r="H60" s="4"/>
      <c r="J60" s="4"/>
    </row>
    <row r="61" spans="5:13">
      <c r="F61" s="4"/>
      <c r="H61" s="4"/>
      <c r="J61" s="4"/>
    </row>
    <row r="62" spans="5:13">
      <c r="F62" s="4"/>
      <c r="H62" s="4"/>
      <c r="J62" s="4"/>
    </row>
    <row r="63" spans="5:13">
      <c r="F63" s="4"/>
      <c r="H63" s="4"/>
      <c r="J63" s="4"/>
    </row>
    <row r="64" spans="5:13">
      <c r="F64" s="4"/>
      <c r="H64" s="4"/>
      <c r="J64" s="4"/>
    </row>
    <row r="65" spans="6:10">
      <c r="F65" s="4"/>
      <c r="H65" s="4"/>
      <c r="J65" s="4"/>
    </row>
    <row r="66" spans="6:10">
      <c r="F66" s="4"/>
      <c r="H66" s="4"/>
      <c r="J66" s="4"/>
    </row>
    <row r="67" spans="6:10">
      <c r="F67" s="4"/>
      <c r="H67" s="4"/>
      <c r="J67" s="4"/>
    </row>
    <row r="68" spans="6:10">
      <c r="F68" s="4"/>
      <c r="H68" s="4"/>
      <c r="J68" s="4"/>
    </row>
    <row r="69" spans="6:10">
      <c r="F69" s="4"/>
      <c r="H69" s="4"/>
      <c r="J69" s="4"/>
    </row>
    <row r="70" spans="6:10">
      <c r="F70" s="4"/>
      <c r="H70" s="4"/>
      <c r="J70" s="4"/>
    </row>
    <row r="71" spans="6:10">
      <c r="F71" s="4"/>
      <c r="H71" s="4"/>
      <c r="J71" s="4"/>
    </row>
    <row r="72" spans="6:10">
      <c r="F72" s="4"/>
      <c r="H72" s="4"/>
      <c r="J72" s="4"/>
    </row>
  </sheetData>
  <sortState ref="A5:N35">
    <sortCondition ref="M5:M35"/>
  </sortState>
  <phoneticPr fontId="0" type="noConversion"/>
  <conditionalFormatting sqref="M51:M1048576 M1:M35">
    <cfRule type="cellIs" dxfId="3" priority="4" stopIfTrue="1" operator="equal">
      <formula>1</formula>
    </cfRule>
    <cfRule type="cellIs" dxfId="2" priority="5" stopIfTrue="1" operator="equal">
      <formula>2</formula>
    </cfRule>
    <cfRule type="cellIs" dxfId="1" priority="6" stopIfTrue="1" operator="equal">
      <formula>3</formula>
    </cfRule>
  </conditionalFormatting>
  <conditionalFormatting sqref="L5:L35">
    <cfRule type="cellIs" dxfId="0" priority="7" stopIfTrue="1" operator="greaterThan">
      <formula>35.999</formula>
    </cfRule>
  </conditionalFormatting>
  <printOptions horizontalCentered="1" gridLines="1"/>
  <pageMargins left="0.11811023622047245" right="0.11811023622047245" top="0.82677165354330717" bottom="0.11811023622047245" header="0.19685039370078741" footer="0.11811023622047245"/>
  <pageSetup paperSize="9" scale="77" orientation="portrait" horizontalDpi="360" verticalDpi="360" r:id="rId1"/>
  <headerFooter alignWithMargins="0">
    <oddHeader xml:space="preserve">&amp;C&amp;"Albertus Extra Bold,Bold"&amp;16WEST MIDLANDS REGIONAL GRADE 11 
23rd March 2014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87"/>
  <sheetViews>
    <sheetView tabSelected="1" topLeftCell="A4" zoomScaleNormal="100" workbookViewId="0">
      <selection activeCell="A23" sqref="A23:N32"/>
    </sheetView>
  </sheetViews>
  <sheetFormatPr defaultRowHeight="12.75"/>
  <cols>
    <col min="1" max="1" width="4.6640625" style="3" customWidth="1"/>
    <col min="2" max="2" width="35.6640625" style="3" bestFit="1" customWidth="1"/>
    <col min="3" max="3" width="25" style="3" bestFit="1" customWidth="1"/>
    <col min="4" max="4" width="8.1640625" style="4" customWidth="1"/>
    <col min="5" max="5" width="6" style="3" customWidth="1"/>
    <col min="6" max="6" width="7.6640625" style="3" customWidth="1"/>
    <col min="7" max="7" width="6.1640625" style="3" customWidth="1"/>
    <col min="8" max="8" width="7.6640625" style="3" customWidth="1"/>
    <col min="9" max="9" width="6.1640625" style="3" customWidth="1"/>
    <col min="10" max="10" width="7.6640625" style="3" customWidth="1"/>
    <col min="11" max="11" width="6.1640625" style="3" customWidth="1"/>
    <col min="12" max="12" width="8.1640625" style="3" customWidth="1"/>
    <col min="13" max="13" width="6.33203125" style="23" bestFit="1" customWidth="1"/>
    <col min="14" max="14" width="6.6640625" style="15" customWidth="1"/>
    <col min="15" max="15" width="9.33203125" style="3"/>
    <col min="16" max="16" width="20.33203125" style="3" customWidth="1"/>
    <col min="17" max="16384" width="9.33203125" style="3"/>
  </cols>
  <sheetData>
    <row r="1" spans="1:14">
      <c r="A1" s="26"/>
      <c r="B1" s="31" t="s">
        <v>0</v>
      </c>
      <c r="C1" s="26" t="s">
        <v>1</v>
      </c>
      <c r="D1" s="25" t="s">
        <v>2</v>
      </c>
      <c r="E1" s="26" t="s">
        <v>3</v>
      </c>
      <c r="F1" s="26" t="s">
        <v>4</v>
      </c>
      <c r="G1" s="26" t="s">
        <v>3</v>
      </c>
      <c r="H1" s="26" t="s">
        <v>5</v>
      </c>
      <c r="I1" s="26" t="s">
        <v>3</v>
      </c>
      <c r="J1" s="26" t="s">
        <v>6</v>
      </c>
      <c r="K1" s="26" t="s">
        <v>3</v>
      </c>
      <c r="L1" s="26" t="s">
        <v>7</v>
      </c>
      <c r="M1" s="27" t="s">
        <v>3</v>
      </c>
      <c r="N1" s="44" t="s">
        <v>21</v>
      </c>
    </row>
    <row r="2" spans="1:14">
      <c r="A2" s="26"/>
      <c r="B2" s="31"/>
      <c r="C2" s="26"/>
      <c r="D2" s="25"/>
      <c r="E2" s="26"/>
      <c r="F2" s="26"/>
      <c r="G2" s="26"/>
      <c r="H2" s="26"/>
      <c r="I2" s="26"/>
      <c r="J2" s="26"/>
      <c r="K2" s="26"/>
      <c r="L2" s="26"/>
      <c r="M2" s="27"/>
      <c r="N2" s="29"/>
    </row>
    <row r="3" spans="1:14" ht="18">
      <c r="A3" s="26"/>
      <c r="B3" s="32" t="s">
        <v>18</v>
      </c>
      <c r="C3" s="26"/>
      <c r="D3" s="25"/>
      <c r="E3" s="26"/>
      <c r="F3" s="25"/>
      <c r="G3" s="26"/>
      <c r="H3" s="25"/>
      <c r="I3" s="26"/>
      <c r="J3" s="25"/>
      <c r="K3" s="26"/>
      <c r="L3" s="26"/>
      <c r="M3" s="27"/>
      <c r="N3" s="29"/>
    </row>
    <row r="4" spans="1:14">
      <c r="A4" s="26"/>
      <c r="B4" s="31"/>
      <c r="C4" s="26"/>
      <c r="D4" s="25"/>
      <c r="E4" s="26"/>
      <c r="F4" s="25"/>
      <c r="G4" s="26"/>
      <c r="H4" s="25"/>
      <c r="I4" s="26"/>
      <c r="J4" s="25"/>
      <c r="K4" s="26"/>
      <c r="L4" s="26"/>
      <c r="M4" s="27"/>
      <c r="N4" s="29"/>
    </row>
    <row r="5" spans="1:14">
      <c r="A5" s="36">
        <v>45</v>
      </c>
      <c r="B5" s="62" t="s">
        <v>126</v>
      </c>
      <c r="C5" s="26" t="s">
        <v>52</v>
      </c>
      <c r="D5" s="25">
        <v>12.25</v>
      </c>
      <c r="E5" s="26">
        <f>RANK(D5,D$5:D$19)</f>
        <v>9</v>
      </c>
      <c r="F5" s="25">
        <v>10.45</v>
      </c>
      <c r="G5" s="26">
        <f>RANK(F5,F$5:F$19)</f>
        <v>10</v>
      </c>
      <c r="H5" s="25">
        <v>11.3</v>
      </c>
      <c r="I5" s="26">
        <f>RANK(H5,H$5:H$19)</f>
        <v>1</v>
      </c>
      <c r="J5" s="25">
        <v>11.55</v>
      </c>
      <c r="K5" s="26">
        <f>RANK(J5,J$5:J$19)</f>
        <v>1</v>
      </c>
      <c r="L5" s="25">
        <f>D5+F5+H5+J5</f>
        <v>45.55</v>
      </c>
      <c r="M5" s="26">
        <f>RANK(L5,L$5:L$19)</f>
        <v>1</v>
      </c>
      <c r="N5" s="29" t="str">
        <f>IF(L5&lt;36,"F","P")</f>
        <v>P</v>
      </c>
    </row>
    <row r="6" spans="1:14">
      <c r="A6" s="36">
        <v>37</v>
      </c>
      <c r="B6" s="62" t="s">
        <v>138</v>
      </c>
      <c r="C6" s="26" t="s">
        <v>35</v>
      </c>
      <c r="D6" s="25">
        <v>12.5</v>
      </c>
      <c r="E6" s="26">
        <f>RANK(D6,D$5:D$19)</f>
        <v>5</v>
      </c>
      <c r="F6" s="25">
        <v>10.95</v>
      </c>
      <c r="G6" s="26">
        <f>RANK(F6,F$5:F$19)</f>
        <v>4</v>
      </c>
      <c r="H6" s="25">
        <v>10.85</v>
      </c>
      <c r="I6" s="26">
        <f>RANK(H6,H$5:H$19)</f>
        <v>3</v>
      </c>
      <c r="J6" s="25">
        <v>11.2</v>
      </c>
      <c r="K6" s="26">
        <f>RANK(J6,J$5:J$19)</f>
        <v>6</v>
      </c>
      <c r="L6" s="25">
        <f>D6+F6+H6+J6</f>
        <v>45.5</v>
      </c>
      <c r="M6" s="26">
        <f>RANK(L6,L$5:L$19)</f>
        <v>2</v>
      </c>
      <c r="N6" s="29" t="str">
        <f>IF(L6&lt;36,"F","P")</f>
        <v>P</v>
      </c>
    </row>
    <row r="7" spans="1:14">
      <c r="A7" s="36" t="s">
        <v>173</v>
      </c>
      <c r="B7" s="62" t="s">
        <v>119</v>
      </c>
      <c r="C7" s="26" t="s">
        <v>30</v>
      </c>
      <c r="D7" s="25">
        <v>12</v>
      </c>
      <c r="E7" s="26">
        <f>RANK(D7,D$5:D$19)</f>
        <v>11</v>
      </c>
      <c r="F7" s="25">
        <v>11.75</v>
      </c>
      <c r="G7" s="26">
        <f>RANK(F7,F$5:F$19)</f>
        <v>1</v>
      </c>
      <c r="H7" s="25">
        <v>9.9</v>
      </c>
      <c r="I7" s="26">
        <f>RANK(H7,H$5:H$19)</f>
        <v>12</v>
      </c>
      <c r="J7" s="25">
        <v>11.55</v>
      </c>
      <c r="K7" s="26">
        <f>RANK(J7,J$5:J$19)</f>
        <v>1</v>
      </c>
      <c r="L7" s="25">
        <f>D7+F7+H7+J7</f>
        <v>45.2</v>
      </c>
      <c r="M7" s="26">
        <f>RANK(L7,L$5:L$19)</f>
        <v>3</v>
      </c>
      <c r="N7" s="29" t="str">
        <f>IF(L7&lt;36,"F","P")</f>
        <v>P</v>
      </c>
    </row>
    <row r="8" spans="1:14">
      <c r="A8" s="36" t="s">
        <v>128</v>
      </c>
      <c r="B8" s="62" t="s">
        <v>133</v>
      </c>
      <c r="C8" s="26" t="s">
        <v>38</v>
      </c>
      <c r="D8" s="25">
        <v>12.75</v>
      </c>
      <c r="E8" s="26">
        <f>RANK(D8,D$5:D$19)</f>
        <v>3</v>
      </c>
      <c r="F8" s="25">
        <v>11.3</v>
      </c>
      <c r="G8" s="26">
        <f>RANK(F8,F$5:F$19)</f>
        <v>2</v>
      </c>
      <c r="H8" s="25">
        <v>10.35</v>
      </c>
      <c r="I8" s="26">
        <f>RANK(H8,H$5:H$19)</f>
        <v>9</v>
      </c>
      <c r="J8" s="25">
        <v>10.75</v>
      </c>
      <c r="K8" s="26">
        <f>RANK(J8,J$5:J$19)</f>
        <v>10</v>
      </c>
      <c r="L8" s="25">
        <f>D8+F8+H8+J8</f>
        <v>45.15</v>
      </c>
      <c r="M8" s="26">
        <f>RANK(L8,L$5:L$19)</f>
        <v>4</v>
      </c>
      <c r="N8" s="29" t="str">
        <f>IF(L8&lt;36,"F","P")</f>
        <v>P</v>
      </c>
    </row>
    <row r="9" spans="1:14">
      <c r="A9" s="36" t="s">
        <v>95</v>
      </c>
      <c r="B9" s="62" t="s">
        <v>122</v>
      </c>
      <c r="C9" s="26" t="s">
        <v>27</v>
      </c>
      <c r="D9" s="25">
        <v>12.9</v>
      </c>
      <c r="E9" s="26">
        <f>RANK(D9,D$5:D$19)</f>
        <v>1</v>
      </c>
      <c r="F9" s="25">
        <v>10.4</v>
      </c>
      <c r="G9" s="26">
        <f>RANK(F9,F$5:F$19)</f>
        <v>11</v>
      </c>
      <c r="H9" s="25">
        <v>10.5</v>
      </c>
      <c r="I9" s="26">
        <f>RANK(H9,H$5:H$19)</f>
        <v>5</v>
      </c>
      <c r="J9" s="25">
        <v>11.25</v>
      </c>
      <c r="K9" s="26">
        <f>RANK(J9,J$5:J$19)</f>
        <v>5</v>
      </c>
      <c r="L9" s="25">
        <f>D9+F9+H9+J9</f>
        <v>45.05</v>
      </c>
      <c r="M9" s="26">
        <f>RANK(L9,L$5:L$19)</f>
        <v>5</v>
      </c>
      <c r="N9" s="29" t="str">
        <f>IF(L9&lt;36,"F","P")</f>
        <v>P</v>
      </c>
    </row>
    <row r="10" spans="1:14">
      <c r="A10" s="36" t="s">
        <v>92</v>
      </c>
      <c r="B10" s="62" t="s">
        <v>118</v>
      </c>
      <c r="C10" s="26" t="s">
        <v>30</v>
      </c>
      <c r="D10" s="25">
        <v>12.3</v>
      </c>
      <c r="E10" s="26">
        <f>RANK(D10,D$5:D$19)</f>
        <v>8</v>
      </c>
      <c r="F10" s="25">
        <v>10.55</v>
      </c>
      <c r="G10" s="26">
        <f>RANK(F10,F$5:F$19)</f>
        <v>5</v>
      </c>
      <c r="H10" s="25">
        <v>11.3</v>
      </c>
      <c r="I10" s="26">
        <f>RANK(H10,H$5:H$19)</f>
        <v>1</v>
      </c>
      <c r="J10" s="25">
        <v>10.85</v>
      </c>
      <c r="K10" s="26">
        <f>RANK(J10,J$5:J$19)</f>
        <v>9</v>
      </c>
      <c r="L10" s="25">
        <f>D10+F10+H10+J10</f>
        <v>45.000000000000007</v>
      </c>
      <c r="M10" s="26">
        <f>RANK(L10,L$5:L$19)</f>
        <v>6</v>
      </c>
      <c r="N10" s="29" t="str">
        <f>IF(L10&lt;36,"F","P")</f>
        <v>P</v>
      </c>
    </row>
    <row r="11" spans="1:14">
      <c r="A11" s="36" t="s">
        <v>185</v>
      </c>
      <c r="B11" s="62" t="s">
        <v>307</v>
      </c>
      <c r="C11" s="26" t="s">
        <v>305</v>
      </c>
      <c r="D11" s="25">
        <v>12.9</v>
      </c>
      <c r="E11" s="26">
        <f>RANK(D11,D$5:D$19)</f>
        <v>1</v>
      </c>
      <c r="F11" s="25">
        <v>10.55</v>
      </c>
      <c r="G11" s="26">
        <f>RANK(F11,F$5:F$19)</f>
        <v>5</v>
      </c>
      <c r="H11" s="25">
        <v>9.85</v>
      </c>
      <c r="I11" s="26">
        <f>RANK(H11,H$5:H$19)</f>
        <v>13</v>
      </c>
      <c r="J11" s="25">
        <v>11.5</v>
      </c>
      <c r="K11" s="26">
        <f>RANK(J11,J$5:J$19)</f>
        <v>3</v>
      </c>
      <c r="L11" s="25">
        <f>D11+F11+H11+J11</f>
        <v>44.800000000000004</v>
      </c>
      <c r="M11" s="26">
        <f>RANK(L11,L$5:L$19)</f>
        <v>7</v>
      </c>
      <c r="N11" s="29" t="str">
        <f>IF(L11&lt;36,"F","P")</f>
        <v>P</v>
      </c>
    </row>
    <row r="12" spans="1:14">
      <c r="A12" s="36" t="s">
        <v>129</v>
      </c>
      <c r="B12" s="62" t="s">
        <v>127</v>
      </c>
      <c r="C12" s="26" t="s">
        <v>52</v>
      </c>
      <c r="D12" s="25">
        <v>12</v>
      </c>
      <c r="E12" s="26">
        <f>RANK(D12,D$5:D$19)</f>
        <v>11</v>
      </c>
      <c r="F12" s="25">
        <v>11.15</v>
      </c>
      <c r="G12" s="26">
        <f>RANK(F12,F$5:F$19)</f>
        <v>3</v>
      </c>
      <c r="H12" s="25">
        <v>10.5</v>
      </c>
      <c r="I12" s="26">
        <f>RANK(H12,H$5:H$19)</f>
        <v>5</v>
      </c>
      <c r="J12" s="25">
        <v>10.95</v>
      </c>
      <c r="K12" s="26">
        <f>RANK(J12,J$5:J$19)</f>
        <v>8</v>
      </c>
      <c r="L12" s="25">
        <f>D12+F12+H12+J12</f>
        <v>44.599999999999994</v>
      </c>
      <c r="M12" s="26">
        <f>RANK(L12,L$5:L$19)</f>
        <v>8</v>
      </c>
      <c r="N12" s="29" t="str">
        <f>IF(L12&lt;36,"F","P")</f>
        <v>P</v>
      </c>
    </row>
    <row r="13" spans="1:14">
      <c r="A13" s="36">
        <v>40</v>
      </c>
      <c r="B13" s="62" t="s">
        <v>141</v>
      </c>
      <c r="C13" s="26" t="s">
        <v>25</v>
      </c>
      <c r="D13" s="25">
        <v>12.4</v>
      </c>
      <c r="E13" s="26">
        <f>RANK(D13,D$5:D$19)</f>
        <v>7</v>
      </c>
      <c r="F13" s="25">
        <v>10.5</v>
      </c>
      <c r="G13" s="26">
        <f>RANK(F13,F$5:F$19)</f>
        <v>9</v>
      </c>
      <c r="H13" s="25">
        <v>10.199999999999999</v>
      </c>
      <c r="I13" s="26">
        <f>RANK(H13,H$5:H$19)</f>
        <v>10</v>
      </c>
      <c r="J13" s="25">
        <v>11.4</v>
      </c>
      <c r="K13" s="26">
        <f>RANK(J13,J$5:J$19)</f>
        <v>4</v>
      </c>
      <c r="L13" s="25">
        <f>D13+F13+H13+J13</f>
        <v>44.499999999999993</v>
      </c>
      <c r="M13" s="26">
        <f>RANK(L13,L$5:L$19)</f>
        <v>9</v>
      </c>
      <c r="N13" s="29" t="str">
        <f>IF(L13&lt;36,"F","P")</f>
        <v>P</v>
      </c>
    </row>
    <row r="14" spans="1:14">
      <c r="A14" s="36">
        <v>41</v>
      </c>
      <c r="B14" s="62" t="s">
        <v>263</v>
      </c>
      <c r="C14" s="26" t="s">
        <v>27</v>
      </c>
      <c r="D14" s="25">
        <v>12.6</v>
      </c>
      <c r="E14" s="26">
        <f>RANK(D14,D$5:D$19)</f>
        <v>4</v>
      </c>
      <c r="F14" s="25">
        <v>10.55</v>
      </c>
      <c r="G14" s="26">
        <f>RANK(F14,F$5:F$19)</f>
        <v>5</v>
      </c>
      <c r="H14" s="25">
        <v>9.3000000000000007</v>
      </c>
      <c r="I14" s="26">
        <f>RANK(H14,H$5:H$19)</f>
        <v>14</v>
      </c>
      <c r="J14" s="25">
        <v>11.1</v>
      </c>
      <c r="K14" s="26">
        <f>RANK(J14,J$5:J$19)</f>
        <v>7</v>
      </c>
      <c r="L14" s="25">
        <f>D14+F14+H14+J14</f>
        <v>43.550000000000004</v>
      </c>
      <c r="M14" s="26">
        <f>RANK(L14,L$5:L$19)</f>
        <v>10</v>
      </c>
      <c r="N14" s="29" t="str">
        <f>IF(L14&lt;36,"F","P")</f>
        <v>P</v>
      </c>
    </row>
    <row r="15" spans="1:14">
      <c r="A15" s="36" t="s">
        <v>97</v>
      </c>
      <c r="B15" s="62" t="s">
        <v>264</v>
      </c>
      <c r="C15" s="26" t="s">
        <v>52</v>
      </c>
      <c r="D15" s="25">
        <v>12.25</v>
      </c>
      <c r="E15" s="26">
        <f>RANK(D15,D$5:D$19)</f>
        <v>9</v>
      </c>
      <c r="F15" s="25">
        <v>9.65</v>
      </c>
      <c r="G15" s="26">
        <f>RANK(F15,F$5:F$19)</f>
        <v>14</v>
      </c>
      <c r="H15" s="25">
        <v>10.6</v>
      </c>
      <c r="I15" s="26">
        <f>RANK(H15,H$5:H$19)</f>
        <v>4</v>
      </c>
      <c r="J15" s="25">
        <v>10.050000000000001</v>
      </c>
      <c r="K15" s="26">
        <f>RANK(J15,J$5:J$19)</f>
        <v>11</v>
      </c>
      <c r="L15" s="25">
        <f>D15+F15+H15+J15</f>
        <v>42.55</v>
      </c>
      <c r="M15" s="26">
        <f>RANK(L15,L$5:L$19)</f>
        <v>11</v>
      </c>
      <c r="N15" s="29" t="str">
        <f>IF(L15&lt;36,"F","P")</f>
        <v>P</v>
      </c>
    </row>
    <row r="16" spans="1:14">
      <c r="A16" s="36" t="s">
        <v>96</v>
      </c>
      <c r="B16" s="62" t="s">
        <v>124</v>
      </c>
      <c r="C16" s="26" t="s">
        <v>52</v>
      </c>
      <c r="D16" s="25">
        <v>11.75</v>
      </c>
      <c r="E16" s="26">
        <f>RANK(D16,D$5:D$19)</f>
        <v>13</v>
      </c>
      <c r="F16" s="25">
        <v>9.9</v>
      </c>
      <c r="G16" s="26">
        <f>RANK(F16,F$5:F$19)</f>
        <v>12</v>
      </c>
      <c r="H16" s="25">
        <v>10.4</v>
      </c>
      <c r="I16" s="26">
        <f>RANK(H16,H$5:H$19)</f>
        <v>8</v>
      </c>
      <c r="J16" s="25">
        <v>9.85</v>
      </c>
      <c r="K16" s="26">
        <f>RANK(J16,J$5:J$19)</f>
        <v>12</v>
      </c>
      <c r="L16" s="25">
        <f>D16+F16+H16+J16</f>
        <v>41.9</v>
      </c>
      <c r="M16" s="26">
        <f>RANK(L16,L$5:L$19)</f>
        <v>12</v>
      </c>
      <c r="N16" s="29" t="str">
        <f>IF(L16&lt;36,"F","P")</f>
        <v>P</v>
      </c>
    </row>
    <row r="17" spans="1:18">
      <c r="A17" s="36" t="s">
        <v>93</v>
      </c>
      <c r="B17" s="62" t="s">
        <v>137</v>
      </c>
      <c r="C17" s="26" t="s">
        <v>39</v>
      </c>
      <c r="D17" s="25">
        <v>12.45</v>
      </c>
      <c r="E17" s="26">
        <f>RANK(D17,D$5:D$19)</f>
        <v>6</v>
      </c>
      <c r="F17" s="25">
        <v>10.55</v>
      </c>
      <c r="G17" s="26">
        <f>RANK(F17,F$5:F$19)</f>
        <v>5</v>
      </c>
      <c r="H17" s="25">
        <v>8.1999999999999993</v>
      </c>
      <c r="I17" s="26">
        <f>RANK(H17,H$5:H$19)</f>
        <v>15</v>
      </c>
      <c r="J17" s="25">
        <v>9.8000000000000007</v>
      </c>
      <c r="K17" s="26">
        <f>RANK(J17,J$5:J$19)</f>
        <v>13</v>
      </c>
      <c r="L17" s="25">
        <f>D17+F17+H17+J17</f>
        <v>41</v>
      </c>
      <c r="M17" s="26">
        <f>RANK(L17,L$5:L$19)</f>
        <v>13</v>
      </c>
      <c r="N17" s="29" t="str">
        <f>IF(L17&lt;36,"F","P")</f>
        <v>P</v>
      </c>
    </row>
    <row r="18" spans="1:18">
      <c r="A18" s="36">
        <v>35</v>
      </c>
      <c r="B18" s="62" t="s">
        <v>117</v>
      </c>
      <c r="C18" s="26" t="s">
        <v>37</v>
      </c>
      <c r="D18" s="25">
        <v>11.1</v>
      </c>
      <c r="E18" s="26">
        <f>RANK(D18,D$5:D$19)</f>
        <v>15</v>
      </c>
      <c r="F18" s="25">
        <v>9.6999999999999993</v>
      </c>
      <c r="G18" s="26">
        <f>RANK(F18,F$5:F$19)</f>
        <v>13</v>
      </c>
      <c r="H18" s="25">
        <v>10.5</v>
      </c>
      <c r="I18" s="26">
        <f>RANK(H18,H$5:H$19)</f>
        <v>5</v>
      </c>
      <c r="J18" s="25">
        <v>9.4</v>
      </c>
      <c r="K18" s="26">
        <f>RANK(J18,J$5:J$19)</f>
        <v>14</v>
      </c>
      <c r="L18" s="25">
        <f>D18+F18+H18+J18</f>
        <v>40.699999999999996</v>
      </c>
      <c r="M18" s="26">
        <f>RANK(L18,L$5:L$19)</f>
        <v>14</v>
      </c>
      <c r="N18" s="29" t="str">
        <f>IF(L18&lt;36,"F","P")</f>
        <v>P</v>
      </c>
    </row>
    <row r="19" spans="1:18">
      <c r="A19" s="36">
        <v>46</v>
      </c>
      <c r="B19" s="62" t="s">
        <v>125</v>
      </c>
      <c r="C19" s="26" t="s">
        <v>52</v>
      </c>
      <c r="D19" s="25">
        <v>11.55</v>
      </c>
      <c r="E19" s="26">
        <f>RANK(D19,D$5:D$19)</f>
        <v>14</v>
      </c>
      <c r="F19" s="25">
        <v>9.1</v>
      </c>
      <c r="G19" s="26">
        <f>RANK(F19,F$5:F$19)</f>
        <v>15</v>
      </c>
      <c r="H19" s="25">
        <v>10.15</v>
      </c>
      <c r="I19" s="26">
        <f>RANK(H19,H$5:H$19)</f>
        <v>11</v>
      </c>
      <c r="J19" s="25">
        <v>9.3000000000000007</v>
      </c>
      <c r="K19" s="26">
        <f>RANK(J19,J$5:J$19)</f>
        <v>15</v>
      </c>
      <c r="L19" s="25">
        <f>D19+F19+H19+J19</f>
        <v>40.099999999999994</v>
      </c>
      <c r="M19" s="26">
        <f>RANK(L19,L$5:L$19)</f>
        <v>15</v>
      </c>
      <c r="N19" s="29" t="str">
        <f>IF(L19&lt;36,"F","P")</f>
        <v>P</v>
      </c>
    </row>
    <row r="20" spans="1:18" s="17" customFormat="1">
      <c r="A20" s="43"/>
      <c r="B20" s="43" t="s">
        <v>136</v>
      </c>
      <c r="C20" s="43"/>
      <c r="D20" s="25"/>
      <c r="E20" s="26"/>
      <c r="F20" s="25"/>
      <c r="G20" s="26"/>
      <c r="H20" s="25"/>
      <c r="I20" s="26"/>
      <c r="J20" s="25"/>
      <c r="K20" s="26"/>
      <c r="L20" s="25"/>
      <c r="M20" s="27"/>
      <c r="N20" s="46"/>
      <c r="O20" s="3"/>
      <c r="P20" s="3"/>
      <c r="Q20" s="3"/>
      <c r="R20" s="3"/>
    </row>
    <row r="21" spans="1:18" s="17" customFormat="1" ht="18">
      <c r="A21" s="36"/>
      <c r="B21" s="32" t="s">
        <v>17</v>
      </c>
      <c r="C21" s="34"/>
      <c r="D21" s="25"/>
      <c r="E21" s="26"/>
      <c r="F21" s="25"/>
      <c r="G21" s="26"/>
      <c r="H21" s="25"/>
      <c r="I21" s="26"/>
      <c r="J21" s="25"/>
      <c r="K21" s="26"/>
      <c r="L21" s="25"/>
      <c r="M21" s="27"/>
      <c r="N21" s="46"/>
      <c r="O21" s="3"/>
      <c r="P21" s="3"/>
      <c r="Q21" s="3"/>
      <c r="R21" s="3"/>
    </row>
    <row r="22" spans="1:18" s="17" customFormat="1">
      <c r="A22" s="36"/>
      <c r="B22" s="26" t="s">
        <v>136</v>
      </c>
      <c r="C22" s="34"/>
      <c r="D22" s="25"/>
      <c r="E22" s="26"/>
      <c r="F22" s="25"/>
      <c r="G22" s="26"/>
      <c r="H22" s="25"/>
      <c r="I22" s="26"/>
      <c r="J22" s="25"/>
      <c r="K22" s="26"/>
      <c r="L22" s="25"/>
      <c r="M22" s="27"/>
      <c r="N22" s="46"/>
      <c r="O22" s="3"/>
      <c r="P22" s="3"/>
      <c r="Q22" s="3"/>
      <c r="R22" s="3"/>
    </row>
    <row r="23" spans="1:18">
      <c r="A23" s="67">
        <v>49</v>
      </c>
      <c r="B23" s="26" t="s">
        <v>61</v>
      </c>
      <c r="C23" s="26" t="s">
        <v>34</v>
      </c>
      <c r="D23" s="25">
        <v>13.05</v>
      </c>
      <c r="E23" s="26">
        <f>RANK(D23,D$23:D$32)</f>
        <v>1</v>
      </c>
      <c r="F23" s="25">
        <v>10.85</v>
      </c>
      <c r="G23" s="26">
        <f>RANK(F23,F$23:F$32)</f>
        <v>1</v>
      </c>
      <c r="H23" s="25">
        <v>10.8</v>
      </c>
      <c r="I23" s="26">
        <f>RANK(H23,H$23:H$32)</f>
        <v>5</v>
      </c>
      <c r="J23" s="25">
        <v>12.05</v>
      </c>
      <c r="K23" s="26">
        <f>RANK(J23,J$23:J$32)</f>
        <v>2</v>
      </c>
      <c r="L23" s="25">
        <f>D23+F23+H23+J23</f>
        <v>46.75</v>
      </c>
      <c r="M23" s="26">
        <f>RANK(L23,L$23:L$32)</f>
        <v>1</v>
      </c>
      <c r="N23" s="29" t="str">
        <f>IF(L23&lt;36,"F","P")</f>
        <v>P</v>
      </c>
    </row>
    <row r="24" spans="1:18">
      <c r="A24" s="36">
        <v>55</v>
      </c>
      <c r="B24" s="62" t="s">
        <v>63</v>
      </c>
      <c r="C24" s="26" t="s">
        <v>39</v>
      </c>
      <c r="D24" s="25">
        <v>12.6</v>
      </c>
      <c r="E24" s="26">
        <f>RANK(D24,D$23:D$32)</f>
        <v>3</v>
      </c>
      <c r="F24" s="25">
        <v>10.65</v>
      </c>
      <c r="G24" s="26">
        <f>RANK(F24,F$23:F$32)</f>
        <v>3</v>
      </c>
      <c r="H24" s="25">
        <v>11.2</v>
      </c>
      <c r="I24" s="26">
        <f>RANK(H24,H$23:H$32)</f>
        <v>2</v>
      </c>
      <c r="J24" s="25">
        <v>12.15</v>
      </c>
      <c r="K24" s="26">
        <f>RANK(J24,J$23:J$32)</f>
        <v>1</v>
      </c>
      <c r="L24" s="25">
        <f>D24+F24+H24+J24</f>
        <v>46.6</v>
      </c>
      <c r="M24" s="26">
        <f>RANK(L24,L$23:L$32)</f>
        <v>2</v>
      </c>
      <c r="N24" s="29" t="str">
        <f>IF(L24&lt;36,"F","P")</f>
        <v>P</v>
      </c>
    </row>
    <row r="25" spans="1:18">
      <c r="A25" s="64">
        <v>57</v>
      </c>
      <c r="B25" s="63" t="s">
        <v>62</v>
      </c>
      <c r="C25" s="26" t="s">
        <v>39</v>
      </c>
      <c r="D25" s="25">
        <v>12.55</v>
      </c>
      <c r="E25" s="26">
        <f>RANK(D25,D$23:D$32)</f>
        <v>4</v>
      </c>
      <c r="F25" s="25">
        <v>9.4</v>
      </c>
      <c r="G25" s="26">
        <f>RANK(F25,F$23:F$32)</f>
        <v>6</v>
      </c>
      <c r="H25" s="25">
        <v>10.9</v>
      </c>
      <c r="I25" s="26">
        <f>RANK(H25,H$23:H$32)</f>
        <v>4</v>
      </c>
      <c r="J25" s="25">
        <v>11.35</v>
      </c>
      <c r="K25" s="26">
        <f>RANK(J25,J$23:J$32)</f>
        <v>3</v>
      </c>
      <c r="L25" s="25">
        <f>D25+F25+H25+J25</f>
        <v>44.2</v>
      </c>
      <c r="M25" s="26">
        <f>RANK(L25,L$23:L$32)</f>
        <v>3</v>
      </c>
      <c r="N25" s="29" t="str">
        <f>IF(L25&lt;36,"F","P")</f>
        <v>P</v>
      </c>
    </row>
    <row r="26" spans="1:18">
      <c r="A26" s="66">
        <v>50</v>
      </c>
      <c r="B26" s="75" t="s">
        <v>296</v>
      </c>
      <c r="C26" s="59" t="s">
        <v>23</v>
      </c>
      <c r="D26" s="25">
        <v>12.85</v>
      </c>
      <c r="E26" s="26">
        <f>RANK(D26,D$23:D$32)</f>
        <v>2</v>
      </c>
      <c r="F26" s="25">
        <v>10</v>
      </c>
      <c r="G26" s="26">
        <f>RANK(F26,F$23:F$32)</f>
        <v>4</v>
      </c>
      <c r="H26" s="25">
        <v>10.3</v>
      </c>
      <c r="I26" s="26">
        <f>RANK(H26,H$23:H$32)</f>
        <v>6</v>
      </c>
      <c r="J26" s="25">
        <v>11</v>
      </c>
      <c r="K26" s="26">
        <f>RANK(J26,J$23:J$32)</f>
        <v>5</v>
      </c>
      <c r="L26" s="25">
        <f>D26+F26+H26+J26</f>
        <v>44.150000000000006</v>
      </c>
      <c r="M26" s="26">
        <f>RANK(L26,L$23:L$32)</f>
        <v>4</v>
      </c>
      <c r="N26" s="29" t="str">
        <f>IF(L26&lt;36,"F","P")</f>
        <v>P</v>
      </c>
    </row>
    <row r="27" spans="1:18">
      <c r="A27" s="74">
        <v>51</v>
      </c>
      <c r="B27" s="63" t="s">
        <v>123</v>
      </c>
      <c r="C27" s="26" t="s">
        <v>23</v>
      </c>
      <c r="D27" s="25">
        <v>12.5</v>
      </c>
      <c r="E27" s="26">
        <f>RANK(D27,D$23:D$32)</f>
        <v>5</v>
      </c>
      <c r="F27" s="25">
        <v>9.0500000000000007</v>
      </c>
      <c r="G27" s="26">
        <f>RANK(F27,F$23:F$32)</f>
        <v>9</v>
      </c>
      <c r="H27" s="25">
        <v>11</v>
      </c>
      <c r="I27" s="26">
        <f>RANK(H27,H$23:H$32)</f>
        <v>3</v>
      </c>
      <c r="J27" s="25">
        <v>10.95</v>
      </c>
      <c r="K27" s="26">
        <f>RANK(J27,J$23:J$32)</f>
        <v>6</v>
      </c>
      <c r="L27" s="25">
        <f>D27+F27+H27+J27</f>
        <v>43.5</v>
      </c>
      <c r="M27" s="26">
        <f>RANK(L27,L$23:L$32)</f>
        <v>5</v>
      </c>
      <c r="N27" s="29" t="str">
        <f>IF(L27&lt;36,"F","P")</f>
        <v>P</v>
      </c>
    </row>
    <row r="28" spans="1:18">
      <c r="A28" s="67">
        <v>54</v>
      </c>
      <c r="B28" s="60" t="s">
        <v>66</v>
      </c>
      <c r="C28" s="34" t="s">
        <v>25</v>
      </c>
      <c r="D28" s="25">
        <v>11.7</v>
      </c>
      <c r="E28" s="26">
        <f>RANK(D28,D$23:D$32)</f>
        <v>10</v>
      </c>
      <c r="F28" s="25">
        <v>9.4499999999999993</v>
      </c>
      <c r="G28" s="26">
        <f>RANK(F28,F$23:F$32)</f>
        <v>5</v>
      </c>
      <c r="H28" s="25">
        <v>11.85</v>
      </c>
      <c r="I28" s="26">
        <f>RANK(H28,H$23:H$32)</f>
        <v>1</v>
      </c>
      <c r="J28" s="25">
        <v>10.5</v>
      </c>
      <c r="K28" s="26">
        <f>RANK(J28,J$23:J$32)</f>
        <v>8</v>
      </c>
      <c r="L28" s="25">
        <f>D28+F28+H28+J28</f>
        <v>43.5</v>
      </c>
      <c r="M28" s="26">
        <f>RANK(L28,L$23:L$32)</f>
        <v>5</v>
      </c>
      <c r="N28" s="29" t="str">
        <f>IF(L28&lt;36,"F","P")</f>
        <v>P</v>
      </c>
    </row>
    <row r="29" spans="1:18">
      <c r="A29" s="36" t="s">
        <v>266</v>
      </c>
      <c r="B29" s="63" t="s">
        <v>297</v>
      </c>
      <c r="C29" s="26" t="s">
        <v>39</v>
      </c>
      <c r="D29" s="25">
        <v>12.4</v>
      </c>
      <c r="E29" s="26">
        <f>RANK(D29,D$23:D$32)</f>
        <v>6</v>
      </c>
      <c r="F29" s="25">
        <v>10.75</v>
      </c>
      <c r="G29" s="26">
        <f>RANK(F29,F$23:F$32)</f>
        <v>2</v>
      </c>
      <c r="H29" s="25">
        <v>9.0500000000000007</v>
      </c>
      <c r="I29" s="26">
        <f>RANK(H29,H$23:H$32)</f>
        <v>9</v>
      </c>
      <c r="J29" s="25">
        <v>10.35</v>
      </c>
      <c r="K29" s="26">
        <f>RANK(J29,J$23:J$32)</f>
        <v>9</v>
      </c>
      <c r="L29" s="25">
        <f>D29+F29+H29+J29</f>
        <v>42.550000000000004</v>
      </c>
      <c r="M29" s="26">
        <f>RANK(L29,L$23:L$32)</f>
        <v>7</v>
      </c>
      <c r="N29" s="29" t="str">
        <f>IF(L29&lt;36,"F","P")</f>
        <v>P</v>
      </c>
    </row>
    <row r="30" spans="1:18">
      <c r="A30" s="64">
        <v>58</v>
      </c>
      <c r="B30" s="62" t="s">
        <v>267</v>
      </c>
      <c r="C30" s="34" t="s">
        <v>37</v>
      </c>
      <c r="D30" s="25">
        <v>12.4</v>
      </c>
      <c r="E30" s="26">
        <f>RANK(D30,D$23:D$32)</f>
        <v>6</v>
      </c>
      <c r="F30" s="25">
        <v>9.1999999999999993</v>
      </c>
      <c r="G30" s="26">
        <f>RANK(F30,F$23:F$32)</f>
        <v>8</v>
      </c>
      <c r="H30" s="25">
        <v>9.4</v>
      </c>
      <c r="I30" s="26">
        <f>RANK(H30,H$23:H$32)</f>
        <v>7</v>
      </c>
      <c r="J30" s="25">
        <v>11.1</v>
      </c>
      <c r="K30" s="26">
        <f>RANK(J30,J$23:J$32)</f>
        <v>4</v>
      </c>
      <c r="L30" s="25">
        <f>D30+F30+H30+J30</f>
        <v>42.1</v>
      </c>
      <c r="M30" s="26">
        <f>RANK(L30,L$23:L$32)</f>
        <v>8</v>
      </c>
      <c r="N30" s="29" t="str">
        <f>IF(L30&lt;36,"F","P")</f>
        <v>P</v>
      </c>
    </row>
    <row r="31" spans="1:18">
      <c r="A31" s="36" t="s">
        <v>100</v>
      </c>
      <c r="B31" s="60" t="s">
        <v>68</v>
      </c>
      <c r="C31" s="61" t="s">
        <v>38</v>
      </c>
      <c r="D31" s="25">
        <v>12.05</v>
      </c>
      <c r="E31" s="26">
        <f>RANK(D31,D$23:D$32)</f>
        <v>9</v>
      </c>
      <c r="F31" s="25">
        <v>9.3000000000000007</v>
      </c>
      <c r="G31" s="26">
        <f>RANK(F31,F$23:F$32)</f>
        <v>7</v>
      </c>
      <c r="H31" s="25">
        <v>8.3000000000000007</v>
      </c>
      <c r="I31" s="26">
        <f>RANK(H31,H$23:H$32)</f>
        <v>10</v>
      </c>
      <c r="J31" s="25">
        <v>10.1</v>
      </c>
      <c r="K31" s="26">
        <f>RANK(J31,J$23:J$32)</f>
        <v>10</v>
      </c>
      <c r="L31" s="25">
        <f>D31+F31+H31+J31</f>
        <v>39.75</v>
      </c>
      <c r="M31" s="26">
        <f>RANK(L31,L$23:L$32)</f>
        <v>9</v>
      </c>
      <c r="N31" s="29" t="str">
        <f>IF(L31&lt;36,"F","P")</f>
        <v>P</v>
      </c>
    </row>
    <row r="32" spans="1:18">
      <c r="A32" s="64">
        <v>53</v>
      </c>
      <c r="B32" s="63" t="s">
        <v>265</v>
      </c>
      <c r="C32" s="76" t="s">
        <v>52</v>
      </c>
      <c r="D32" s="25">
        <v>12.25</v>
      </c>
      <c r="E32" s="26">
        <f>RANK(D32,D$23:D$32)</f>
        <v>8</v>
      </c>
      <c r="F32" s="25">
        <v>7.3</v>
      </c>
      <c r="G32" s="26">
        <f>RANK(F32,F$23:F$32)</f>
        <v>10</v>
      </c>
      <c r="H32" s="25">
        <v>9.1999999999999993</v>
      </c>
      <c r="I32" s="26">
        <f>RANK(H32,H$23:H$32)</f>
        <v>8</v>
      </c>
      <c r="J32" s="25">
        <v>10.75</v>
      </c>
      <c r="K32" s="26">
        <f>RANK(J32,J$23:J$32)</f>
        <v>7</v>
      </c>
      <c r="L32" s="25">
        <f>D32+F32+H32+J32</f>
        <v>39.5</v>
      </c>
      <c r="M32" s="26">
        <f>RANK(L32,L$23:L$32)</f>
        <v>10</v>
      </c>
      <c r="N32" s="29" t="str">
        <f>IF(L32&lt;36,"F","P")</f>
        <v>P</v>
      </c>
    </row>
    <row r="33" spans="4:14">
      <c r="F33" s="4"/>
      <c r="H33" s="4"/>
      <c r="J33" s="4"/>
      <c r="L33" s="4"/>
      <c r="N33" s="45"/>
    </row>
    <row r="34" spans="4:14">
      <c r="F34" s="4"/>
      <c r="H34" s="4"/>
      <c r="J34" s="4"/>
      <c r="L34" s="4"/>
    </row>
    <row r="35" spans="4:14">
      <c r="F35" s="4"/>
      <c r="H35" s="4"/>
      <c r="J35" s="4"/>
      <c r="L35" s="4"/>
    </row>
    <row r="36" spans="4:14">
      <c r="F36" s="4"/>
      <c r="H36" s="4"/>
      <c r="J36" s="4"/>
      <c r="L36" s="4"/>
    </row>
    <row r="37" spans="4:14">
      <c r="F37" s="4"/>
      <c r="H37" s="4"/>
      <c r="J37" s="4"/>
      <c r="L37" s="4"/>
    </row>
    <row r="38" spans="4:14">
      <c r="F38" s="4"/>
      <c r="H38" s="4"/>
      <c r="J38" s="4"/>
      <c r="L38" s="4"/>
    </row>
    <row r="39" spans="4:14">
      <c r="F39" s="4"/>
      <c r="H39" s="4"/>
      <c r="J39" s="4"/>
      <c r="L39" s="4"/>
    </row>
    <row r="40" spans="4:14">
      <c r="F40" s="4"/>
      <c r="H40" s="4"/>
      <c r="J40" s="4"/>
      <c r="L40" s="4"/>
    </row>
    <row r="41" spans="4:14">
      <c r="D41" s="16"/>
      <c r="E41" s="2"/>
      <c r="F41" s="16"/>
      <c r="G41" s="2"/>
      <c r="H41" s="16"/>
      <c r="I41" s="2"/>
      <c r="J41" s="16"/>
      <c r="K41" s="2"/>
      <c r="L41" s="16"/>
    </row>
    <row r="42" spans="4:14">
      <c r="F42" s="4"/>
      <c r="H42" s="4"/>
      <c r="J42" s="4"/>
      <c r="L42" s="4"/>
    </row>
    <row r="43" spans="4:14">
      <c r="F43" s="4"/>
      <c r="H43" s="4"/>
      <c r="J43" s="4"/>
      <c r="L43" s="4"/>
    </row>
    <row r="44" spans="4:14">
      <c r="D44" s="16"/>
      <c r="E44" s="2"/>
      <c r="F44" s="16"/>
      <c r="G44" s="2"/>
      <c r="H44" s="16"/>
      <c r="I44" s="2"/>
      <c r="J44" s="16"/>
      <c r="K44" s="2"/>
      <c r="L44" s="16"/>
    </row>
    <row r="45" spans="4:14">
      <c r="F45" s="4"/>
      <c r="H45" s="4"/>
      <c r="J45" s="4"/>
      <c r="L45" s="4"/>
    </row>
    <row r="46" spans="4:14">
      <c r="F46" s="4"/>
      <c r="H46" s="4"/>
      <c r="J46" s="4"/>
      <c r="L46" s="4"/>
    </row>
    <row r="47" spans="4:14">
      <c r="F47" s="4"/>
      <c r="H47" s="4"/>
      <c r="J47" s="4"/>
      <c r="L47" s="4"/>
    </row>
    <row r="48" spans="4:14">
      <c r="F48" s="4"/>
      <c r="H48" s="4"/>
      <c r="J48" s="4"/>
      <c r="L48" s="4"/>
    </row>
    <row r="49" spans="6:12">
      <c r="F49" s="4"/>
      <c r="H49" s="4"/>
      <c r="J49" s="4"/>
      <c r="L49" s="4"/>
    </row>
    <row r="50" spans="6:12">
      <c r="F50" s="4"/>
      <c r="H50" s="4"/>
      <c r="J50" s="4"/>
      <c r="L50" s="4"/>
    </row>
    <row r="51" spans="6:12">
      <c r="F51" s="4"/>
      <c r="H51" s="4"/>
      <c r="J51" s="4"/>
      <c r="L51" s="4"/>
    </row>
    <row r="52" spans="6:12">
      <c r="F52" s="4"/>
      <c r="H52" s="4"/>
      <c r="J52" s="4"/>
    </row>
    <row r="53" spans="6:12">
      <c r="F53" s="4"/>
      <c r="H53" s="4"/>
      <c r="J53" s="4"/>
    </row>
    <row r="54" spans="6:12">
      <c r="F54" s="4"/>
      <c r="H54" s="4"/>
      <c r="J54" s="4"/>
    </row>
    <row r="55" spans="6:12">
      <c r="F55" s="4"/>
      <c r="H55" s="4"/>
      <c r="J55" s="4"/>
    </row>
    <row r="56" spans="6:12">
      <c r="F56" s="4"/>
      <c r="H56" s="4"/>
      <c r="J56" s="4"/>
    </row>
    <row r="57" spans="6:12">
      <c r="F57" s="4"/>
      <c r="H57" s="4"/>
      <c r="J57" s="4"/>
    </row>
    <row r="58" spans="6:12">
      <c r="F58" s="4"/>
      <c r="H58" s="4"/>
      <c r="J58" s="4"/>
    </row>
    <row r="59" spans="6:12">
      <c r="F59" s="4"/>
      <c r="H59" s="4"/>
      <c r="J59" s="4"/>
    </row>
    <row r="60" spans="6:12">
      <c r="F60" s="4"/>
      <c r="H60" s="4"/>
      <c r="J60" s="4"/>
    </row>
    <row r="61" spans="6:12">
      <c r="F61" s="4"/>
      <c r="H61" s="4"/>
      <c r="J61" s="4"/>
    </row>
    <row r="62" spans="6:12">
      <c r="F62" s="4"/>
      <c r="H62" s="4"/>
      <c r="J62" s="4"/>
    </row>
    <row r="63" spans="6:12">
      <c r="F63" s="4"/>
      <c r="H63" s="4"/>
      <c r="J63" s="4"/>
    </row>
    <row r="64" spans="6:12">
      <c r="F64" s="4"/>
      <c r="H64" s="4"/>
      <c r="J64" s="4"/>
    </row>
    <row r="65" spans="6:10">
      <c r="F65" s="4"/>
      <c r="H65" s="4"/>
      <c r="J65" s="4"/>
    </row>
    <row r="66" spans="6:10">
      <c r="F66" s="4"/>
      <c r="H66" s="4"/>
      <c r="J66" s="4"/>
    </row>
    <row r="67" spans="6:10">
      <c r="F67" s="4"/>
      <c r="H67" s="4"/>
      <c r="J67" s="4"/>
    </row>
    <row r="68" spans="6:10">
      <c r="F68" s="4"/>
      <c r="H68" s="4"/>
      <c r="J68" s="4"/>
    </row>
    <row r="69" spans="6:10">
      <c r="F69" s="4"/>
      <c r="H69" s="4"/>
      <c r="J69" s="4"/>
    </row>
    <row r="70" spans="6:10">
      <c r="F70" s="4"/>
      <c r="H70" s="4"/>
      <c r="J70" s="4"/>
    </row>
    <row r="71" spans="6:10">
      <c r="F71" s="4"/>
      <c r="H71" s="4"/>
      <c r="J71" s="4"/>
    </row>
    <row r="72" spans="6:10">
      <c r="F72" s="4"/>
      <c r="H72" s="4"/>
      <c r="J72" s="4"/>
    </row>
    <row r="73" spans="6:10">
      <c r="F73" s="4"/>
      <c r="H73" s="4"/>
      <c r="J73" s="4"/>
    </row>
    <row r="74" spans="6:10">
      <c r="F74" s="4"/>
      <c r="H74" s="4"/>
      <c r="J74" s="4"/>
    </row>
    <row r="75" spans="6:10">
      <c r="F75" s="4"/>
      <c r="H75" s="4"/>
      <c r="J75" s="4"/>
    </row>
    <row r="76" spans="6:10">
      <c r="F76" s="4"/>
      <c r="H76" s="4"/>
      <c r="J76" s="4"/>
    </row>
    <row r="77" spans="6:10">
      <c r="F77" s="4"/>
      <c r="H77" s="4"/>
      <c r="J77" s="4"/>
    </row>
    <row r="78" spans="6:10">
      <c r="F78" s="4"/>
      <c r="H78" s="4"/>
      <c r="J78" s="4"/>
    </row>
    <row r="79" spans="6:10">
      <c r="F79" s="4"/>
      <c r="H79" s="4"/>
      <c r="J79" s="4"/>
    </row>
    <row r="80" spans="6:10">
      <c r="F80" s="4"/>
      <c r="H80" s="4"/>
      <c r="J80" s="4"/>
    </row>
    <row r="81" spans="6:10">
      <c r="F81" s="4"/>
      <c r="H81" s="4"/>
      <c r="J81" s="4"/>
    </row>
    <row r="82" spans="6:10">
      <c r="F82" s="4"/>
      <c r="H82" s="4"/>
      <c r="J82" s="4"/>
    </row>
    <row r="83" spans="6:10">
      <c r="F83" s="4"/>
      <c r="H83" s="4"/>
      <c r="J83" s="4"/>
    </row>
    <row r="84" spans="6:10">
      <c r="F84" s="4"/>
      <c r="H84" s="4"/>
      <c r="J84" s="4"/>
    </row>
    <row r="85" spans="6:10">
      <c r="F85" s="4"/>
      <c r="H85" s="4"/>
      <c r="J85" s="4"/>
    </row>
    <row r="86" spans="6:10">
      <c r="F86" s="4"/>
      <c r="H86" s="4"/>
      <c r="J86" s="4"/>
    </row>
    <row r="87" spans="6:10">
      <c r="F87" s="4"/>
      <c r="H87" s="4"/>
      <c r="J87" s="4"/>
    </row>
  </sheetData>
  <sortState ref="A23:N32">
    <sortCondition ref="M23:M32"/>
  </sortState>
  <phoneticPr fontId="0" type="noConversion"/>
  <conditionalFormatting sqref="M1:M1048576">
    <cfRule type="cellIs" dxfId="7" priority="7" stopIfTrue="1" operator="equal">
      <formula>1</formula>
    </cfRule>
    <cfRule type="cellIs" dxfId="6" priority="8" stopIfTrue="1" operator="equal">
      <formula>2</formula>
    </cfRule>
    <cfRule type="cellIs" dxfId="5" priority="9" stopIfTrue="1" operator="equal">
      <formula>3</formula>
    </cfRule>
  </conditionalFormatting>
  <conditionalFormatting sqref="L23:L32 L5:L19">
    <cfRule type="cellIs" dxfId="4" priority="10" stopIfTrue="1" operator="greaterThan">
      <formula>35.999</formula>
    </cfRule>
  </conditionalFormatting>
  <printOptions horizontalCentered="1" gridLines="1"/>
  <pageMargins left="0.11811023622047245" right="0.15748031496062992" top="0.78740157480314965" bottom="0.11811023622047245" header="0.11811023622047245" footer="0.11811023622047245"/>
  <pageSetup paperSize="9" scale="79" orientation="portrait" horizontalDpi="4294967292" verticalDpi="300" r:id="rId1"/>
  <headerFooter alignWithMargins="0">
    <oddHeader>&amp;C&amp;"Times New Roman,Bold"&amp;16WEST MIDLANDS REGIONAL GRADES
23rd MARCH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Compulsory 5, 4 &amp; 3</vt:lpstr>
      <vt:lpstr>National Grades</vt:lpstr>
      <vt:lpstr>Regional Challenge</vt:lpstr>
      <vt:lpstr>Regional Grade 11</vt:lpstr>
      <vt:lpstr>Regional Grades 10 &amp; 9</vt:lpstr>
      <vt:lpstr>'Compulsory 5, 4 &amp; 3'!Print_Area</vt:lpstr>
      <vt:lpstr>'National Grades'!Print_Area</vt:lpstr>
      <vt:lpstr>'Regional Challenge'!Print_Area</vt:lpstr>
      <vt:lpstr>'Regional Grade 11'!Print_Area</vt:lpstr>
      <vt:lpstr>'Regional Grades 10 &amp; 9'!Print_Area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 G. Walker</dc:creator>
  <cp:lastModifiedBy>Sarah</cp:lastModifiedBy>
  <cp:lastPrinted>2014-03-14T20:23:35Z</cp:lastPrinted>
  <dcterms:created xsi:type="dcterms:W3CDTF">2002-09-30T14:38:24Z</dcterms:created>
  <dcterms:modified xsi:type="dcterms:W3CDTF">2014-03-23T13:15:07Z</dcterms:modified>
</cp:coreProperties>
</file>